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otrudnik12\Desktop\Профессионалы\РЧ 2025\КД\Веб-технологии\"/>
    </mc:Choice>
  </mc:AlternateContent>
  <xr:revisionPtr revIDLastSave="0" documentId="13_ncr:1_{E02822A0-9DFD-43DA-B9B5-D8D9C45962F0}" xr6:coauthVersionLast="47" xr6:coauthVersionMax="47" xr10:uidLastSave="{00000000-0000-0000-0000-000000000000}"/>
  <bookViews>
    <workbookView xWindow="-120" yWindow="-120" windowWidth="29040" windowHeight="15840" firstSheet="2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 refMode="R1C1"/>
  <extLst>
    <ext uri="GoogleSheetsCustomDataVersion1">
      <go:sheetsCustomData xmlns:go="http://customooxmlschemas.google.com/" r:id="rId8" roundtripDataSignature="AMtx7mhRYCLimphyOlyJk27x/S1qezJ0Nw=="/>
    </ext>
  </extLst>
</workbook>
</file>

<file path=xl/calcChain.xml><?xml version="1.0" encoding="utf-8"?>
<calcChain xmlns="http://schemas.openxmlformats.org/spreadsheetml/2006/main">
  <c r="G16" i="3" l="1"/>
  <c r="G82" i="1"/>
  <c r="G31" i="2" l="1"/>
  <c r="A15" i="1"/>
  <c r="G26" i="3"/>
  <c r="G25" i="3"/>
  <c r="G23" i="3"/>
  <c r="G21" i="3"/>
  <c r="G20" i="3"/>
  <c r="G19" i="3"/>
  <c r="G17" i="3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A21" i="2"/>
  <c r="A19" i="2"/>
  <c r="A16" i="2"/>
  <c r="A13" i="2"/>
  <c r="G97" i="1"/>
  <c r="G96" i="1"/>
  <c r="G95" i="1"/>
  <c r="G81" i="1"/>
  <c r="A56" i="1"/>
  <c r="A54" i="1"/>
  <c r="A51" i="1"/>
  <c r="A36" i="1"/>
  <c r="G88" i="1" l="1"/>
  <c r="G83" i="1"/>
  <c r="G77" i="1"/>
  <c r="G72" i="1"/>
  <c r="G78" i="1"/>
  <c r="G85" i="1"/>
  <c r="G73" i="1"/>
  <c r="G79" i="1"/>
  <c r="G86" i="1"/>
  <c r="G74" i="1"/>
  <c r="G80" i="1"/>
  <c r="G87" i="1"/>
  <c r="G75" i="1"/>
  <c r="G76" i="1"/>
</calcChain>
</file>

<file path=xl/sharedStrings.xml><?xml version="1.0" encoding="utf-8"?>
<sst xmlns="http://schemas.openxmlformats.org/spreadsheetml/2006/main" count="505" uniqueCount="222">
  <si>
    <t>ПРОЕКТ</t>
  </si>
  <si>
    <t>Основная информация о конкурсной площадке:</t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</si>
  <si>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</si>
  <si>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t xml:space="preserve">Количество конкурсантов (команд): </t>
  </si>
  <si>
    <t>Количество рабочих мест: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</si>
  <si>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</si>
  <si>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</si>
  <si>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</si>
  <si>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</si>
  <si>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</si>
  <si>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</si>
  <si>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</si>
  <si>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</si>
  <si>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</si>
  <si>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</si>
  <si>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</si>
  <si>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</si>
  <si>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</si>
  <si>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</si>
  <si>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</si>
  <si>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</si>
  <si>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</si>
  <si>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Оборудование IT</t>
  </si>
  <si>
    <t>шт</t>
  </si>
  <si>
    <t>Презентер</t>
  </si>
  <si>
    <t>Офисный стол</t>
  </si>
  <si>
    <t>(ШхГ) 1400*600 мм</t>
  </si>
  <si>
    <t>Мебель</t>
  </si>
  <si>
    <t>Стул</t>
  </si>
  <si>
    <t>Мусорная корзина</t>
  </si>
  <si>
    <t>Комната Конкурсантов (по количеству конкурсантов)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</si>
  <si>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</si>
  <si>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>Интернет : не требуется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</si>
  <si>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</si>
  <si>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</si>
  <si>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</si>
  <si>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</si>
  <si>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</si>
  <si>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Стол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</si>
  <si>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</si>
  <si>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</si>
  <si>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</si>
  <si>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>Контур заземления для электропитания и сети слаботочных подключений (при необходимости) : требуется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</si>
  <si>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</si>
  <si>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</si>
  <si>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Компьютер</t>
  </si>
  <si>
    <t>Монитор</t>
  </si>
  <si>
    <t>Компьютерная мышь</t>
  </si>
  <si>
    <t>Клавиатура</t>
  </si>
  <si>
    <t>МФУ А4, лазерное</t>
  </si>
  <si>
    <t>Запасной картридж для МФУ</t>
  </si>
  <si>
    <t>Расходные материалы</t>
  </si>
  <si>
    <t>Сервер</t>
  </si>
  <si>
    <t>ИБП</t>
  </si>
  <si>
    <t>Программное обеспечение</t>
  </si>
  <si>
    <t>Охрана труда и техника безопасности</t>
  </si>
  <si>
    <t>Аптечка</t>
  </si>
  <si>
    <t xml:space="preserve">Состав по приказу №1331н
</t>
  </si>
  <si>
    <t>Охрана труда</t>
  </si>
  <si>
    <t>Огнетушитель</t>
  </si>
  <si>
    <t>Углекислотный</t>
  </si>
  <si>
    <t>Кулер 19 л (холодная/горячая вода)</t>
  </si>
  <si>
    <t>С водой на весь периодо проведения соревнований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</si>
  <si>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</si>
  <si>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</si>
  <si>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Подключение  компьютеров проводному сети, без доступа к интернету       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</si>
  <si>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</si>
  <si>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</si>
  <si>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</si>
  <si>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Монитор 23''</t>
  </si>
  <si>
    <t>Коврик для мыши</t>
  </si>
  <si>
    <t>Стол компьютерный</t>
  </si>
  <si>
    <t>Кресло компьютерное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</si>
  <si>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</si>
  <si>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</si>
  <si>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упаковка</t>
  </si>
  <si>
    <t>Степлер со сккобами</t>
  </si>
  <si>
    <t>Скрепки канцелярские</t>
  </si>
  <si>
    <t>Папка со скоросшивателем</t>
  </si>
  <si>
    <t>Планшет канцелярский с зажимом</t>
  </si>
  <si>
    <t>Файлы А4</t>
  </si>
  <si>
    <t>Линейка 30 см</t>
  </si>
  <si>
    <t>Флешка</t>
  </si>
  <si>
    <t>Ножницы</t>
  </si>
  <si>
    <t>Карандаш</t>
  </si>
  <si>
    <t>Стирательная резинка</t>
  </si>
  <si>
    <t>Блокнот</t>
  </si>
  <si>
    <t>Личный инструмент конкурсанта</t>
  </si>
  <si>
    <t xml:space="preserve">Примечание </t>
  </si>
  <si>
    <t>Проводная, без программируемых клавишь</t>
  </si>
  <si>
    <t>Позиции могут быть привезены участником по желанию</t>
  </si>
  <si>
    <t>Коврик для мышки</t>
  </si>
  <si>
    <t>Наушники</t>
  </si>
  <si>
    <t>Проводные, без возможности беспроводного подключения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</si>
  <si>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</t>
    </r>
  </si>
  <si>
    <t>Sublime Text 3</t>
  </si>
  <si>
    <t>Офисный пакет</t>
  </si>
  <si>
    <t>Node JS 18.16.0 LTS</t>
  </si>
  <si>
    <t>Postman 10.14.2</t>
  </si>
  <si>
    <t>Firefox Developer Edition 114.0b9</t>
  </si>
  <si>
    <t>Chrome 114.0.5735.91</t>
  </si>
  <si>
    <t>Zeal 0.6.1</t>
  </si>
  <si>
    <t>Putty 0.78</t>
  </si>
  <si>
    <t>VMWare Player 16</t>
  </si>
  <si>
    <t>FileZilla 3.63.2.1</t>
  </si>
  <si>
    <t>Gimp 2.10.34</t>
  </si>
  <si>
    <t xml:space="preserve">Pencil 3.1.1 </t>
  </si>
  <si>
    <t>PyCharm 2023.1</t>
  </si>
  <si>
    <t>Notepad++ 8.5.3</t>
  </si>
  <si>
    <t>Visual Studio Code 1.78</t>
  </si>
  <si>
    <t>AtomEditor 1.63.0</t>
  </si>
  <si>
    <t>WebStorm 2023.1</t>
  </si>
  <si>
    <t>PhpStorm 2023.1</t>
  </si>
  <si>
    <t>Python 3.11.3</t>
  </si>
  <si>
    <t>Inkscape 1.2.2</t>
  </si>
  <si>
    <t>Программное обеспечение PHPStorm</t>
  </si>
  <si>
    <t>Программное обеспечение PyCharm</t>
  </si>
  <si>
    <t>Программное обеспечение Notepad ++</t>
  </si>
  <si>
    <t>Программное обеспечение Sublime Text 3</t>
  </si>
  <si>
    <t>Программное обеспечение Web Browser - Firefox Developer Edition</t>
  </si>
  <si>
    <t>Программное обеспечение Web Browser - Chrome</t>
  </si>
  <si>
    <t>Программное обеспечение GIMP</t>
  </si>
  <si>
    <t>Программное обеспечение Zeal (CSS, HTML ,PHP, JavaScript, JQuery, JQuery UI, MySQL, Yii, Laravel, Python 2, Python 3, WordPress,  Angular, Angular JS, VueJS, NodeJs, Apache HTTP Server, Django, Emmet, React, TypeScript)</t>
  </si>
  <si>
    <t>Программное обеспечение Visual Studio Code</t>
  </si>
  <si>
    <t>Программное обеспечение AtomEditor</t>
  </si>
  <si>
    <t>Программное обеспечение WebStorm</t>
  </si>
  <si>
    <t>Программное обеспечение Python</t>
  </si>
  <si>
    <t>Программное обеспечение FileZilla 3</t>
  </si>
  <si>
    <t>Программное обеспечение VMWare Player</t>
  </si>
  <si>
    <t>Программное обеспечение PuTTY</t>
  </si>
  <si>
    <t>Программное обеспечение Firefox Developer Edition</t>
  </si>
  <si>
    <t>Программное обеспечение Google Chrome</t>
  </si>
  <si>
    <t>Программное обеспечение Postman</t>
  </si>
  <si>
    <t>Программное обеспечение Node JS</t>
  </si>
  <si>
    <t>Программное обеспечение GIMP 2</t>
  </si>
  <si>
    <t>Программное обеспечение Pencil 3</t>
  </si>
  <si>
    <t>Программное обеспечение Inkscape</t>
  </si>
  <si>
    <t>Программное обеспечение PyCharm Professional</t>
  </si>
  <si>
    <t>Программное обеспечение Notepad++ 7</t>
  </si>
  <si>
    <t>Программное обеспечение Sublime Text 4</t>
  </si>
  <si>
    <t>Программное обеспечение PHPShtorm</t>
  </si>
  <si>
    <t>Программное обеспечение Atom Editor</t>
  </si>
  <si>
    <t>Плагины : Emmet (Notepad++, Sublime Text, Atom) Visual Studio Code: Prettier - Code formatter или аналог
 PHP Namespace Resolver или аналог
 PHP IntelliSense или аналог
 PHP Intelephense или аналог
 IntelliSense for CSS class names in HTML или аналог
 CSS Formatter или аналог</t>
  </si>
  <si>
    <t>офисная для бумаг</t>
  </si>
  <si>
    <t>на колесиках, со спинкой</t>
  </si>
  <si>
    <t>16GB</t>
  </si>
  <si>
    <t>Черный</t>
  </si>
  <si>
    <t>А5</t>
  </si>
  <si>
    <t>Подключение USB</t>
  </si>
  <si>
    <t>Бумага</t>
  </si>
  <si>
    <t>А4</t>
  </si>
  <si>
    <t>Прозрачный</t>
  </si>
  <si>
    <t>синяя</t>
  </si>
  <si>
    <t>для пробивки 20 листов</t>
  </si>
  <si>
    <t>позолоченные</t>
  </si>
  <si>
    <t>на пружинке</t>
  </si>
  <si>
    <t>без обложки</t>
  </si>
  <si>
    <t>пачка 100 шт</t>
  </si>
  <si>
    <t>Пластиковая</t>
  </si>
  <si>
    <t>длинна 15 см</t>
  </si>
  <si>
    <t>для карандаша</t>
  </si>
  <si>
    <t>Скотч</t>
  </si>
  <si>
    <t>Ручка</t>
  </si>
  <si>
    <t xml:space="preserve">Главный эксперт: </t>
  </si>
  <si>
    <t xml:space="preserve">Технический эксперт: </t>
  </si>
  <si>
    <t xml:space="preserve">Даты проведения: </t>
  </si>
  <si>
    <t xml:space="preserve">Адрес базовой организации: </t>
  </si>
  <si>
    <t>Базовая организация расположения конкурсной площадки:</t>
  </si>
  <si>
    <t>Субъект Российской Федерации: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</si>
  <si>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
Региональный этап Чемпионата по профессиональному мастерству "Профессионалы" в 2025 г
по компетенции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 (Основная)</t>
    </r>
  </si>
  <si>
    <t>Компетенция</t>
  </si>
  <si>
    <t>Веб-технологии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</si>
  <si>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</si>
  <si>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</si>
  <si>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</si>
  <si>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</si>
  <si>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</si>
  <si>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</si>
  <si>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</si>
  <si>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</si>
  <si>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</si>
  <si>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</si>
  <si>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</si>
  <si>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</si>
  <si>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</si>
  <si>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</si>
  <si>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</si>
  <si>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</si>
  <si>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</si>
  <si>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</si>
  <si>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Региональный этап Чемпионата по профессиональному мастерству "Профессионалы" в 2025 г</t>
  </si>
  <si>
    <t>Архангельская область</t>
  </si>
  <si>
    <t>Архангельский колледж телекоммуникаций им. Б.Л.  Розинга (филиал) СПбГУТ</t>
  </si>
  <si>
    <t>г. Архангельск, ул. Папанина, д. 24</t>
  </si>
  <si>
    <t xml:space="preserve">17 - 20 февраля 2025 г. </t>
  </si>
  <si>
    <t>Чернышевич Анастасия Михайловна</t>
  </si>
  <si>
    <t>simbler@yandex.ru</t>
  </si>
  <si>
    <t>Димак Максим Андреевич</t>
  </si>
  <si>
    <t>dimak_maksim@mail.ru</t>
  </si>
  <si>
    <t>AMD Ryzen 5, 16GB ОЗУ, 512 SSD</t>
  </si>
  <si>
    <t>23.8", разрешение 1920x1080</t>
  </si>
  <si>
    <t>CyberPower, Выходная мощность 630Вт</t>
  </si>
  <si>
    <t>Шкаф с запирающимися ячейками</t>
  </si>
  <si>
    <t>По количеству участников</t>
  </si>
  <si>
    <t>Ученический</t>
  </si>
  <si>
    <t>Проектор</t>
  </si>
  <si>
    <t>Цветовая яркость: 3300 Лм, 15000:1, 1280x800</t>
  </si>
  <si>
    <t>Стул офисный</t>
  </si>
  <si>
    <t>На колесиках</t>
  </si>
  <si>
    <t>USB</t>
  </si>
  <si>
    <t>Microsoft Winddows 10</t>
  </si>
  <si>
    <t>Microsoft Office 16</t>
  </si>
  <si>
    <t>Операционная система</t>
  </si>
  <si>
    <t>Шкаф для одежды</t>
  </si>
  <si>
    <t>Даты проведения: 17.02.2025 - 20.02.2025</t>
  </si>
  <si>
    <t>Операционная система Windows</t>
  </si>
  <si>
    <t>Windows 10</t>
  </si>
  <si>
    <t>Xerox B205</t>
  </si>
  <si>
    <t xml:space="preserve">Sublime 4 </t>
  </si>
  <si>
    <t>Visual Studio Code 1.86</t>
  </si>
  <si>
    <t>Zeal 0.7.0</t>
  </si>
  <si>
    <t>Gimp 2.10.36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</si>
</sst>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&quot;Times New Roman&quot;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/>
    </xf>
    <xf numFmtId="0" fontId="10" fillId="0" borderId="18" xfId="0" applyFont="1" applyBorder="1" applyAlignment="1">
      <alignment horizontal="left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9" fillId="0" borderId="18" xfId="0" applyFont="1" applyBorder="1" applyAlignment="1">
      <alignment horizontal="left" vertical="center" wrapText="1"/>
    </xf>
    <xf numFmtId="0" fontId="9" fillId="0" borderId="18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5" borderId="18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8" fillId="0" borderId="1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/>
    </xf>
    <xf numFmtId="0" fontId="8" fillId="0" borderId="21" xfId="0" applyFont="1" applyBorder="1"/>
    <xf numFmtId="0" fontId="8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18" xfId="0" applyFont="1" applyBorder="1"/>
    <xf numFmtId="0" fontId="8" fillId="0" borderId="18" xfId="0" applyFont="1" applyBorder="1" applyAlignment="1">
      <alignment horizontal="left"/>
    </xf>
    <xf numFmtId="0" fontId="8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5" fillId="0" borderId="27" xfId="0" applyFont="1" applyBorder="1" applyAlignment="1">
      <alignment wrapText="1"/>
    </xf>
    <xf numFmtId="0" fontId="15" fillId="7" borderId="27" xfId="0" applyFont="1" applyFill="1" applyBorder="1" applyAlignment="1">
      <alignment wrapText="1"/>
    </xf>
    <xf numFmtId="0" fontId="16" fillId="0" borderId="18" xfId="0" applyFont="1" applyBorder="1" applyAlignment="1">
      <alignment vertical="center" wrapText="1"/>
    </xf>
    <xf numFmtId="0" fontId="6" fillId="0" borderId="33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1" xfId="0" applyFont="1" applyBorder="1" applyAlignment="1">
      <alignment wrapText="1"/>
    </xf>
    <xf numFmtId="0" fontId="8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wrapText="1"/>
    </xf>
    <xf numFmtId="0" fontId="9" fillId="0" borderId="27" xfId="0" applyFont="1" applyBorder="1" applyAlignment="1">
      <alignment horizontal="center" vertical="center" wrapText="1"/>
    </xf>
    <xf numFmtId="0" fontId="17" fillId="0" borderId="27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right" vertical="center" wrapText="1"/>
    </xf>
    <xf numFmtId="0" fontId="1" fillId="0" borderId="0" xfId="1"/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right" vertical="center" wrapText="1"/>
    </xf>
    <xf numFmtId="0" fontId="18" fillId="0" borderId="27" xfId="2" applyBorder="1" applyAlignment="1">
      <alignment horizontal="right" vertical="center" wrapText="1"/>
    </xf>
    <xf numFmtId="0" fontId="9" fillId="0" borderId="18" xfId="0" applyFont="1" applyBorder="1" applyAlignment="1">
      <alignment horizontal="center" wrapText="1"/>
    </xf>
    <xf numFmtId="0" fontId="9" fillId="0" borderId="1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0" fontId="10" fillId="0" borderId="26" xfId="0" applyFont="1" applyBorder="1"/>
    <xf numFmtId="0" fontId="10" fillId="0" borderId="26" xfId="0" applyFont="1" applyBorder="1" applyAlignment="1">
      <alignment horizontal="left" wrapText="1"/>
    </xf>
    <xf numFmtId="0" fontId="9" fillId="0" borderId="26" xfId="0" applyFont="1" applyBorder="1"/>
    <xf numFmtId="0" fontId="10" fillId="0" borderId="21" xfId="0" applyFont="1" applyBorder="1"/>
    <xf numFmtId="0" fontId="10" fillId="0" borderId="21" xfId="0" applyFont="1" applyBorder="1" applyAlignment="1">
      <alignment horizontal="left" wrapText="1"/>
    </xf>
    <xf numFmtId="0" fontId="9" fillId="0" borderId="21" xfId="0" applyFont="1" applyBorder="1"/>
    <xf numFmtId="0" fontId="9" fillId="0" borderId="27" xfId="0" applyFont="1" applyBorder="1" applyAlignment="1">
      <alignment horizontal="center" vertical="center"/>
    </xf>
    <xf numFmtId="0" fontId="10" fillId="0" borderId="27" xfId="0" applyFont="1" applyBorder="1"/>
    <xf numFmtId="0" fontId="10" fillId="0" borderId="27" xfId="0" applyFont="1" applyBorder="1" applyAlignment="1">
      <alignment wrapText="1"/>
    </xf>
    <xf numFmtId="0" fontId="0" fillId="0" borderId="27" xfId="0" applyBorder="1"/>
    <xf numFmtId="0" fontId="10" fillId="0" borderId="27" xfId="0" applyFont="1" applyBorder="1" applyAlignment="1">
      <alignment horizontal="left" wrapText="1"/>
    </xf>
    <xf numFmtId="0" fontId="8" fillId="0" borderId="26" xfId="0" applyFont="1" applyBorder="1" applyAlignment="1">
      <alignment horizontal="left"/>
    </xf>
    <xf numFmtId="0" fontId="8" fillId="0" borderId="26" xfId="0" applyFont="1" applyBorder="1"/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9" fillId="0" borderId="0" xfId="0" applyFont="1"/>
    <xf numFmtId="0" fontId="9" fillId="0" borderId="13" xfId="0" applyFont="1" applyBorder="1" applyAlignment="1">
      <alignment horizontal="left" vertical="top" wrapText="1"/>
    </xf>
    <xf numFmtId="0" fontId="4" fillId="0" borderId="12" xfId="0" applyFont="1" applyBorder="1"/>
    <xf numFmtId="0" fontId="4" fillId="0" borderId="14" xfId="0" applyFont="1" applyBorder="1"/>
    <xf numFmtId="0" fontId="9" fillId="0" borderId="7" xfId="0" applyFont="1" applyBorder="1" applyAlignment="1">
      <alignment horizontal="left" vertical="top" wrapText="1"/>
    </xf>
    <xf numFmtId="0" fontId="0" fillId="0" borderId="0" xfId="0"/>
    <xf numFmtId="0" fontId="4" fillId="0" borderId="8" xfId="0" applyFont="1" applyBorder="1"/>
    <xf numFmtId="0" fontId="9" fillId="0" borderId="15" xfId="0" applyFont="1" applyBorder="1" applyAlignment="1">
      <alignment horizontal="left" vertical="top" wrapText="1"/>
    </xf>
    <xf numFmtId="0" fontId="4" fillId="0" borderId="16" xfId="0" applyFont="1" applyBorder="1"/>
    <xf numFmtId="0" fontId="4" fillId="0" borderId="17" xfId="0" applyFont="1" applyBorder="1"/>
    <xf numFmtId="0" fontId="11" fillId="4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0" xfId="0" applyFont="1" applyBorder="1"/>
    <xf numFmtId="0" fontId="7" fillId="0" borderId="4" xfId="0" applyFont="1" applyBorder="1" applyAlignment="1">
      <alignment horizontal="left" vertical="top" wrapText="1"/>
    </xf>
    <xf numFmtId="0" fontId="4" fillId="0" borderId="5" xfId="0" applyFont="1" applyBorder="1"/>
    <xf numFmtId="0" fontId="4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10" xfId="0" applyFont="1" applyBorder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0" borderId="0" xfId="0" applyFont="1"/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6" borderId="13" xfId="0" applyFont="1" applyFill="1" applyBorder="1" applyAlignment="1">
      <alignment horizontal="center"/>
    </xf>
    <xf numFmtId="0" fontId="4" fillId="0" borderId="22" xfId="0" applyFont="1" applyBorder="1"/>
    <xf numFmtId="0" fontId="3" fillId="4" borderId="23" xfId="0" applyFont="1" applyFill="1" applyBorder="1" applyAlignment="1">
      <alignment horizontal="center" vertical="center"/>
    </xf>
    <xf numFmtId="0" fontId="4" fillId="0" borderId="24" xfId="0" applyFont="1" applyBorder="1"/>
    <xf numFmtId="0" fontId="4" fillId="0" borderId="25" xfId="0" applyFont="1" applyBorder="1"/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32" xfId="0" applyFont="1" applyBorder="1" applyAlignment="1">
      <alignment horizontal="left" vertical="top" wrapText="1"/>
    </xf>
    <xf numFmtId="0" fontId="4" fillId="0" borderId="33" xfId="0" applyFont="1" applyBorder="1"/>
    <xf numFmtId="0" fontId="5" fillId="0" borderId="29" xfId="0" applyFont="1" applyBorder="1" applyAlignment="1">
      <alignment horizontal="left" vertical="top" wrapText="1"/>
    </xf>
    <xf numFmtId="0" fontId="4" fillId="0" borderId="30" xfId="0" applyFont="1" applyBorder="1"/>
    <xf numFmtId="0" fontId="4" fillId="0" borderId="31" xfId="0" applyFont="1" applyBorder="1"/>
    <xf numFmtId="0" fontId="3" fillId="6" borderId="28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34" xfId="0" applyFont="1" applyBorder="1" applyAlignment="1">
      <alignment horizontal="left" vertical="top" wrapText="1"/>
    </xf>
    <xf numFmtId="0" fontId="4" fillId="0" borderId="35" xfId="0" applyFont="1" applyBorder="1"/>
    <xf numFmtId="0" fontId="4" fillId="0" borderId="36" xfId="0" applyFont="1" applyBorder="1"/>
    <xf numFmtId="0" fontId="5" fillId="0" borderId="32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21" xfId="0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mak_maksim@mail.ru" TargetMode="External"/><Relationship Id="rId1" Type="http://schemas.openxmlformats.org/officeDocument/2006/relationships/hyperlink" Target="mailto:simbler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workbookViewId="0">
      <selection activeCell="B14" sqref="B14"/>
    </sheetView>
  </sheetViews>
  <sheetFormatPr defaultColWidth="9.140625" defaultRowHeight="18.75"/>
  <cols>
    <col min="1" max="1" width="71.140625" style="56" customWidth="1"/>
    <col min="2" max="2" width="90.7109375" style="57" customWidth="1"/>
    <col min="3" max="16384" width="9.140625" style="55"/>
  </cols>
  <sheetData>
    <row r="1" spans="1:2" ht="24.95" customHeight="1"/>
    <row r="2" spans="1:2" ht="24.95" customHeight="1"/>
    <row r="3" spans="1:2" ht="24.95" customHeight="1">
      <c r="A3" s="53" t="s">
        <v>170</v>
      </c>
      <c r="B3" s="54" t="s">
        <v>171</v>
      </c>
    </row>
    <row r="4" spans="1:2" ht="53.25" customHeight="1">
      <c r="A4" s="53" t="s">
        <v>172</v>
      </c>
      <c r="B4" s="54" t="s">
        <v>190</v>
      </c>
    </row>
    <row r="5" spans="1:2" ht="24.95" customHeight="1">
      <c r="A5" s="53" t="s">
        <v>173</v>
      </c>
      <c r="B5" s="54" t="s">
        <v>191</v>
      </c>
    </row>
    <row r="6" spans="1:2" ht="24.95" customHeight="1">
      <c r="A6" s="53" t="s">
        <v>174</v>
      </c>
      <c r="B6" s="54" t="s">
        <v>192</v>
      </c>
    </row>
    <row r="7" spans="1:2" ht="24.95" customHeight="1">
      <c r="A7" s="53" t="s">
        <v>175</v>
      </c>
      <c r="B7" s="54" t="s">
        <v>193</v>
      </c>
    </row>
    <row r="8" spans="1:2" ht="24.95" customHeight="1">
      <c r="A8" s="53" t="s">
        <v>176</v>
      </c>
      <c r="B8" s="54" t="s">
        <v>194</v>
      </c>
    </row>
    <row r="9" spans="1:2" ht="24.95" customHeight="1">
      <c r="A9" s="53" t="s">
        <v>177</v>
      </c>
      <c r="B9" s="54" t="s">
        <v>195</v>
      </c>
    </row>
    <row r="10" spans="1:2" ht="24.95" customHeight="1">
      <c r="A10" s="53" t="s">
        <v>178</v>
      </c>
      <c r="B10" s="58" t="s">
        <v>196</v>
      </c>
    </row>
    <row r="11" spans="1:2" ht="24.95" customHeight="1">
      <c r="A11" s="53" t="s">
        <v>179</v>
      </c>
      <c r="B11" s="54"/>
    </row>
    <row r="12" spans="1:2" ht="24.95" customHeight="1">
      <c r="A12" s="53" t="s">
        <v>180</v>
      </c>
      <c r="B12" s="54" t="s">
        <v>197</v>
      </c>
    </row>
    <row r="13" spans="1:2" ht="24.95" customHeight="1">
      <c r="A13" s="53" t="s">
        <v>181</v>
      </c>
      <c r="B13" s="58" t="s">
        <v>198</v>
      </c>
    </row>
    <row r="14" spans="1:2" ht="24.95" customHeight="1">
      <c r="A14" s="53" t="s">
        <v>182</v>
      </c>
      <c r="B14" s="54"/>
    </row>
    <row r="15" spans="1:2" ht="24.95" customHeight="1">
      <c r="A15" s="53" t="s">
        <v>183</v>
      </c>
      <c r="B15" s="54">
        <v>10</v>
      </c>
    </row>
    <row r="16" spans="1:2" ht="24.95" customHeight="1">
      <c r="A16" s="53" t="s">
        <v>184</v>
      </c>
      <c r="B16" s="54">
        <v>10</v>
      </c>
    </row>
    <row r="17" spans="1:2" ht="24.95" customHeight="1">
      <c r="A17" s="53" t="s">
        <v>185</v>
      </c>
      <c r="B17" s="54">
        <v>13</v>
      </c>
    </row>
    <row r="18" spans="1:2" ht="24.95" customHeight="1"/>
    <row r="19" spans="1:2" ht="24.95" customHeight="1"/>
    <row r="20" spans="1:2" ht="24.95" customHeight="1">
      <c r="A20" s="56" t="s">
        <v>186</v>
      </c>
    </row>
    <row r="21" spans="1:2" ht="24.95" customHeight="1">
      <c r="A21" s="56" t="s">
        <v>187</v>
      </c>
    </row>
    <row r="22" spans="1:2" ht="24.95" customHeight="1">
      <c r="A22" s="56" t="s">
        <v>188</v>
      </c>
    </row>
    <row r="23" spans="1:2" ht="24.95" customHeight="1">
      <c r="A23" s="56" t="s">
        <v>189</v>
      </c>
    </row>
    <row r="24" spans="1:2" ht="24.95" customHeight="1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1"/>
  <sheetViews>
    <sheetView topLeftCell="A88" workbookViewId="0">
      <selection activeCell="G96" sqref="G96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53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106" t="s">
        <v>0</v>
      </c>
      <c r="B1" s="87"/>
      <c r="C1" s="87"/>
      <c r="D1" s="87"/>
      <c r="E1" s="87"/>
      <c r="F1" s="87"/>
      <c r="G1" s="87"/>
      <c r="H1" s="8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7.5" customHeight="1">
      <c r="A2" s="107" t="s">
        <v>169</v>
      </c>
      <c r="B2" s="95"/>
      <c r="C2" s="95"/>
      <c r="D2" s="95"/>
      <c r="E2" s="95"/>
      <c r="F2" s="95"/>
      <c r="G2" s="95"/>
      <c r="H2" s="10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09" t="s">
        <v>1</v>
      </c>
      <c r="B3" s="98"/>
      <c r="C3" s="98"/>
      <c r="D3" s="98"/>
      <c r="E3" s="98"/>
      <c r="F3" s="98"/>
      <c r="G3" s="98"/>
      <c r="H3" s="9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10" t="s">
        <v>168</v>
      </c>
      <c r="B4" s="87"/>
      <c r="C4" s="87"/>
      <c r="D4" s="87"/>
      <c r="E4" s="87"/>
      <c r="F4" s="87"/>
      <c r="G4" s="87"/>
      <c r="H4" s="8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03" t="s">
        <v>167</v>
      </c>
      <c r="B5" s="87"/>
      <c r="C5" s="87"/>
      <c r="D5" s="87"/>
      <c r="E5" s="87"/>
      <c r="F5" s="87"/>
      <c r="G5" s="87"/>
      <c r="H5" s="8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03" t="s">
        <v>166</v>
      </c>
      <c r="B6" s="87"/>
      <c r="C6" s="87"/>
      <c r="D6" s="87"/>
      <c r="E6" s="87"/>
      <c r="F6" s="87"/>
      <c r="G6" s="87"/>
      <c r="H6" s="8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03" t="s">
        <v>163</v>
      </c>
      <c r="B7" s="87"/>
      <c r="C7" s="87"/>
      <c r="D7" s="87"/>
      <c r="E7" s="87"/>
      <c r="F7" s="87"/>
      <c r="G7" s="87"/>
      <c r="H7" s="8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03" t="s">
        <v>164</v>
      </c>
      <c r="B8" s="87"/>
      <c r="C8" s="87"/>
      <c r="D8" s="87"/>
      <c r="E8" s="87"/>
      <c r="F8" s="87"/>
      <c r="G8" s="87"/>
      <c r="H8" s="8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03" t="s">
        <v>2</v>
      </c>
      <c r="B9" s="87"/>
      <c r="C9" s="2">
        <v>10</v>
      </c>
      <c r="D9" s="2"/>
      <c r="E9" s="2"/>
      <c r="F9" s="2"/>
      <c r="G9" s="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04" t="s">
        <v>3</v>
      </c>
      <c r="B10" s="105"/>
      <c r="C10" s="4">
        <v>9</v>
      </c>
      <c r="D10" s="4"/>
      <c r="E10" s="4"/>
      <c r="F10" s="4"/>
      <c r="G10" s="4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01" t="s">
        <v>4</v>
      </c>
      <c r="B11" s="84"/>
      <c r="C11" s="6">
        <v>9</v>
      </c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01" t="s">
        <v>165</v>
      </c>
      <c r="B12" s="84"/>
      <c r="C12" s="84"/>
      <c r="D12" s="84"/>
      <c r="E12" s="84"/>
      <c r="F12" s="84"/>
      <c r="G12" s="84"/>
      <c r="H12" s="8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102" t="s">
        <v>5</v>
      </c>
      <c r="B13" s="84"/>
      <c r="C13" s="84"/>
      <c r="D13" s="84"/>
      <c r="E13" s="84"/>
      <c r="F13" s="84"/>
      <c r="G13" s="84"/>
      <c r="H13" s="8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97" t="s">
        <v>6</v>
      </c>
      <c r="B14" s="98"/>
      <c r="C14" s="98"/>
      <c r="D14" s="98"/>
      <c r="E14" s="98"/>
      <c r="F14" s="98"/>
      <c r="G14" s="98"/>
      <c r="H14" s="9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00" t="str">
        <f>"Площадь зоны: не менее "&amp;((C9+C10)*1)&amp;" кв.м."</f>
        <v>Площадь зоны: не менее 19 кв.м.</v>
      </c>
      <c r="B15" s="87"/>
      <c r="C15" s="87"/>
      <c r="D15" s="87"/>
      <c r="E15" s="87"/>
      <c r="F15" s="87"/>
      <c r="G15" s="87"/>
      <c r="H15" s="8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86" t="s">
        <v>7</v>
      </c>
      <c r="B16" s="87"/>
      <c r="C16" s="87"/>
      <c r="D16" s="87"/>
      <c r="E16" s="87"/>
      <c r="F16" s="87"/>
      <c r="G16" s="87"/>
      <c r="H16" s="8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00" t="s">
        <v>8</v>
      </c>
      <c r="B17" s="87"/>
      <c r="C17" s="87"/>
      <c r="D17" s="87"/>
      <c r="E17" s="87"/>
      <c r="F17" s="87"/>
      <c r="G17" s="87"/>
      <c r="H17" s="8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86" t="s">
        <v>9</v>
      </c>
      <c r="B18" s="87"/>
      <c r="C18" s="87"/>
      <c r="D18" s="87"/>
      <c r="E18" s="87"/>
      <c r="F18" s="87"/>
      <c r="G18" s="87"/>
      <c r="H18" s="8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86" t="s">
        <v>10</v>
      </c>
      <c r="B19" s="87"/>
      <c r="C19" s="87"/>
      <c r="D19" s="87"/>
      <c r="E19" s="87"/>
      <c r="F19" s="87"/>
      <c r="G19" s="87"/>
      <c r="H19" s="8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86" t="s">
        <v>11</v>
      </c>
      <c r="B20" s="87"/>
      <c r="C20" s="87"/>
      <c r="D20" s="87"/>
      <c r="E20" s="87"/>
      <c r="F20" s="87"/>
      <c r="G20" s="87"/>
      <c r="H20" s="8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6" t="s">
        <v>12</v>
      </c>
      <c r="B21" s="87"/>
      <c r="C21" s="87"/>
      <c r="D21" s="87"/>
      <c r="E21" s="87"/>
      <c r="F21" s="87"/>
      <c r="G21" s="87"/>
      <c r="H21" s="8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9" t="s">
        <v>13</v>
      </c>
      <c r="B22" s="90"/>
      <c r="C22" s="90"/>
      <c r="D22" s="90"/>
      <c r="E22" s="90"/>
      <c r="F22" s="90"/>
      <c r="G22" s="90"/>
      <c r="H22" s="9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0">
      <c r="A23" s="7" t="s">
        <v>14</v>
      </c>
      <c r="B23" s="7" t="s">
        <v>15</v>
      </c>
      <c r="C23" s="8" t="s">
        <v>16</v>
      </c>
      <c r="D23" s="7" t="s">
        <v>17</v>
      </c>
      <c r="E23" s="7" t="s">
        <v>18</v>
      </c>
      <c r="F23" s="7" t="s">
        <v>19</v>
      </c>
      <c r="G23" s="7" t="s">
        <v>20</v>
      </c>
      <c r="H23" s="7" t="s">
        <v>21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9">
        <v>1</v>
      </c>
      <c r="B24" s="10" t="s">
        <v>45</v>
      </c>
      <c r="C24" s="11" t="s">
        <v>199</v>
      </c>
      <c r="D24" s="12" t="s">
        <v>22</v>
      </c>
      <c r="E24" s="9">
        <v>1</v>
      </c>
      <c r="F24" s="9" t="s">
        <v>23</v>
      </c>
      <c r="G24" s="9">
        <v>1</v>
      </c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9">
        <v>2</v>
      </c>
      <c r="B25" s="14" t="s">
        <v>46</v>
      </c>
      <c r="C25" s="11" t="s">
        <v>200</v>
      </c>
      <c r="D25" s="12" t="s">
        <v>22</v>
      </c>
      <c r="E25" s="9">
        <v>2</v>
      </c>
      <c r="F25" s="9" t="s">
        <v>23</v>
      </c>
      <c r="G25" s="9">
        <v>2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9">
        <v>3</v>
      </c>
      <c r="B26" s="10" t="s">
        <v>53</v>
      </c>
      <c r="C26" s="11" t="s">
        <v>201</v>
      </c>
      <c r="D26" s="12" t="s">
        <v>22</v>
      </c>
      <c r="E26" s="9">
        <v>1</v>
      </c>
      <c r="F26" s="9" t="s">
        <v>23</v>
      </c>
      <c r="G26" s="9">
        <v>1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9">
        <v>4</v>
      </c>
      <c r="B27" s="14" t="s">
        <v>24</v>
      </c>
      <c r="C27" s="15" t="s">
        <v>148</v>
      </c>
      <c r="D27" s="12" t="s">
        <v>22</v>
      </c>
      <c r="E27" s="9">
        <v>1</v>
      </c>
      <c r="F27" s="9" t="s">
        <v>23</v>
      </c>
      <c r="G27" s="9">
        <v>1</v>
      </c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9">
        <v>5</v>
      </c>
      <c r="B28" s="14" t="s">
        <v>205</v>
      </c>
      <c r="C28" s="11" t="s">
        <v>206</v>
      </c>
      <c r="D28" s="12" t="s">
        <v>22</v>
      </c>
      <c r="E28" s="9">
        <v>1</v>
      </c>
      <c r="F28" s="9" t="s">
        <v>23</v>
      </c>
      <c r="G28" s="9">
        <v>1</v>
      </c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9">
        <v>6</v>
      </c>
      <c r="B29" s="14" t="s">
        <v>38</v>
      </c>
      <c r="C29" s="15" t="s">
        <v>26</v>
      </c>
      <c r="D29" s="9" t="s">
        <v>27</v>
      </c>
      <c r="E29" s="9">
        <v>1</v>
      </c>
      <c r="F29" s="9" t="s">
        <v>23</v>
      </c>
      <c r="G29" s="9">
        <v>1</v>
      </c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62">
        <v>7</v>
      </c>
      <c r="B30" s="63" t="s">
        <v>207</v>
      </c>
      <c r="C30" s="64" t="s">
        <v>208</v>
      </c>
      <c r="D30" s="62" t="s">
        <v>27</v>
      </c>
      <c r="E30" s="62">
        <v>1</v>
      </c>
      <c r="F30" s="62" t="s">
        <v>23</v>
      </c>
      <c r="G30" s="62">
        <v>1</v>
      </c>
      <c r="H30" s="6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69">
        <v>8</v>
      </c>
      <c r="B31" s="70" t="s">
        <v>38</v>
      </c>
      <c r="C31" s="71" t="s">
        <v>204</v>
      </c>
      <c r="D31" s="69" t="s">
        <v>27</v>
      </c>
      <c r="E31" s="69">
        <v>1</v>
      </c>
      <c r="F31" s="69" t="s">
        <v>23</v>
      </c>
      <c r="G31" s="69">
        <v>8</v>
      </c>
      <c r="H31" s="7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69">
        <v>9</v>
      </c>
      <c r="B32" s="70" t="s">
        <v>28</v>
      </c>
      <c r="C32" s="73" t="s">
        <v>204</v>
      </c>
      <c r="D32" s="69" t="s">
        <v>27</v>
      </c>
      <c r="E32" s="69">
        <v>1</v>
      </c>
      <c r="F32" s="69" t="s">
        <v>23</v>
      </c>
      <c r="G32" s="69">
        <v>20</v>
      </c>
      <c r="H32" s="7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25">
        <v>8</v>
      </c>
      <c r="B33" s="66" t="s">
        <v>29</v>
      </c>
      <c r="C33" s="67" t="s">
        <v>143</v>
      </c>
      <c r="D33" s="25" t="s">
        <v>27</v>
      </c>
      <c r="E33" s="25">
        <v>1</v>
      </c>
      <c r="F33" s="25" t="s">
        <v>23</v>
      </c>
      <c r="G33" s="25">
        <v>6</v>
      </c>
      <c r="H33" s="6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>
      <c r="A34" s="94" t="s">
        <v>30</v>
      </c>
      <c r="B34" s="95"/>
      <c r="C34" s="95"/>
      <c r="D34" s="95"/>
      <c r="E34" s="95"/>
      <c r="F34" s="95"/>
      <c r="G34" s="95"/>
      <c r="H34" s="9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97" t="s">
        <v>6</v>
      </c>
      <c r="B35" s="98"/>
      <c r="C35" s="98"/>
      <c r="D35" s="98"/>
      <c r="E35" s="98"/>
      <c r="F35" s="98"/>
      <c r="G35" s="98"/>
      <c r="H35" s="9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86" t="str">
        <f>"Площадь зоны: не менее "&amp;C10&amp;" кв.м."</f>
        <v>Площадь зоны: не менее 9 кв.м.</v>
      </c>
      <c r="B36" s="87"/>
      <c r="C36" s="87"/>
      <c r="D36" s="87"/>
      <c r="E36" s="87"/>
      <c r="F36" s="87"/>
      <c r="G36" s="87"/>
      <c r="H36" s="8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86" t="s">
        <v>31</v>
      </c>
      <c r="B37" s="87"/>
      <c r="C37" s="87"/>
      <c r="D37" s="87"/>
      <c r="E37" s="87"/>
      <c r="F37" s="87"/>
      <c r="G37" s="87"/>
      <c r="H37" s="8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86" t="s">
        <v>32</v>
      </c>
      <c r="B38" s="87"/>
      <c r="C38" s="87"/>
      <c r="D38" s="87"/>
      <c r="E38" s="87"/>
      <c r="F38" s="87"/>
      <c r="G38" s="87"/>
      <c r="H38" s="8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86" t="s">
        <v>33</v>
      </c>
      <c r="B39" s="87"/>
      <c r="C39" s="87"/>
      <c r="D39" s="87"/>
      <c r="E39" s="87"/>
      <c r="F39" s="87"/>
      <c r="G39" s="87"/>
      <c r="H39" s="8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86" t="s">
        <v>34</v>
      </c>
      <c r="B40" s="87"/>
      <c r="C40" s="87"/>
      <c r="D40" s="87"/>
      <c r="E40" s="87"/>
      <c r="F40" s="87"/>
      <c r="G40" s="87"/>
      <c r="H40" s="8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86" t="s">
        <v>35</v>
      </c>
      <c r="B41" s="87"/>
      <c r="C41" s="87"/>
      <c r="D41" s="87"/>
      <c r="E41" s="87"/>
      <c r="F41" s="87"/>
      <c r="G41" s="87"/>
      <c r="H41" s="8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86" t="s">
        <v>36</v>
      </c>
      <c r="B42" s="87"/>
      <c r="C42" s="87"/>
      <c r="D42" s="87"/>
      <c r="E42" s="87"/>
      <c r="F42" s="87"/>
      <c r="G42" s="87"/>
      <c r="H42" s="8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89" t="s">
        <v>37</v>
      </c>
      <c r="B43" s="90"/>
      <c r="C43" s="90"/>
      <c r="D43" s="90"/>
      <c r="E43" s="90"/>
      <c r="F43" s="90"/>
      <c r="G43" s="90"/>
      <c r="H43" s="9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>
      <c r="A44" s="7" t="s">
        <v>14</v>
      </c>
      <c r="B44" s="7" t="s">
        <v>15</v>
      </c>
      <c r="C44" s="8" t="s">
        <v>16</v>
      </c>
      <c r="D44" s="7" t="s">
        <v>17</v>
      </c>
      <c r="E44" s="7" t="s">
        <v>18</v>
      </c>
      <c r="F44" s="7" t="s">
        <v>19</v>
      </c>
      <c r="G44" s="7" t="s">
        <v>20</v>
      </c>
      <c r="H44" s="7" t="s">
        <v>21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2">
        <v>1</v>
      </c>
      <c r="B45" s="61" t="s">
        <v>202</v>
      </c>
      <c r="C45" s="17" t="s">
        <v>203</v>
      </c>
      <c r="D45" s="12" t="s">
        <v>27</v>
      </c>
      <c r="E45" s="12">
        <v>1</v>
      </c>
      <c r="F45" s="12" t="s">
        <v>23</v>
      </c>
      <c r="G45" s="12">
        <v>1</v>
      </c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2">
        <v>2</v>
      </c>
      <c r="B46" s="61" t="s">
        <v>38</v>
      </c>
      <c r="C46" s="18" t="s">
        <v>26</v>
      </c>
      <c r="D46" s="12" t="s">
        <v>27</v>
      </c>
      <c r="E46" s="12">
        <v>1</v>
      </c>
      <c r="F46" s="12" t="s">
        <v>23</v>
      </c>
      <c r="G46" s="12">
        <v>8</v>
      </c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2">
        <v>3</v>
      </c>
      <c r="B47" s="18" t="s">
        <v>28</v>
      </c>
      <c r="C47" s="60" t="s">
        <v>204</v>
      </c>
      <c r="D47" s="12" t="s">
        <v>27</v>
      </c>
      <c r="E47" s="12">
        <v>1</v>
      </c>
      <c r="F47" s="12" t="s">
        <v>23</v>
      </c>
      <c r="G47" s="59">
        <v>20</v>
      </c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149999999999999" customHeight="1">
      <c r="A48" s="12">
        <v>4</v>
      </c>
      <c r="B48" s="61" t="s">
        <v>29</v>
      </c>
      <c r="C48" s="61" t="s">
        <v>143</v>
      </c>
      <c r="D48" s="12" t="s">
        <v>27</v>
      </c>
      <c r="E48" s="12">
        <v>1</v>
      </c>
      <c r="F48" s="12" t="s">
        <v>23</v>
      </c>
      <c r="G48" s="9">
        <v>1</v>
      </c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>
      <c r="A49" s="92" t="s">
        <v>39</v>
      </c>
      <c r="B49" s="84"/>
      <c r="C49" s="84"/>
      <c r="D49" s="84"/>
      <c r="E49" s="84"/>
      <c r="F49" s="84"/>
      <c r="G49" s="84"/>
      <c r="H49" s="8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93" t="s">
        <v>6</v>
      </c>
      <c r="B50" s="84"/>
      <c r="C50" s="84"/>
      <c r="D50" s="84"/>
      <c r="E50" s="84"/>
      <c r="F50" s="84"/>
      <c r="G50" s="84"/>
      <c r="H50" s="8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83" t="str">
        <f>"Площадь зоны: не менее "&amp;(C9*4)&amp;" кв.м."</f>
        <v>Площадь зоны: не менее 40 кв.м.</v>
      </c>
      <c r="B51" s="84"/>
      <c r="C51" s="84"/>
      <c r="D51" s="84"/>
      <c r="E51" s="84"/>
      <c r="F51" s="84"/>
      <c r="G51" s="84"/>
      <c r="H51" s="8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83" t="s">
        <v>40</v>
      </c>
      <c r="B52" s="84"/>
      <c r="C52" s="84"/>
      <c r="D52" s="84"/>
      <c r="E52" s="84"/>
      <c r="F52" s="84"/>
      <c r="G52" s="84"/>
      <c r="H52" s="8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83" t="s">
        <v>41</v>
      </c>
      <c r="B53" s="84"/>
      <c r="C53" s="84"/>
      <c r="D53" s="84"/>
      <c r="E53" s="84"/>
      <c r="F53" s="84"/>
      <c r="G53" s="84"/>
      <c r="H53" s="8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83" t="str">
        <f>"Электричество: "&amp;(G60+G61&amp;" подключения к сети  по 220 Вольт"        )</f>
        <v>Электричество: 3 подключения к сети  по 220 Вольт</v>
      </c>
      <c r="B54" s="84"/>
      <c r="C54" s="84"/>
      <c r="D54" s="84"/>
      <c r="E54" s="84"/>
      <c r="F54" s="84"/>
      <c r="G54" s="84"/>
      <c r="H54" s="8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83" t="s">
        <v>42</v>
      </c>
      <c r="B55" s="84"/>
      <c r="C55" s="84"/>
      <c r="D55" s="84"/>
      <c r="E55" s="84"/>
      <c r="F55" s="84"/>
      <c r="G55" s="84"/>
      <c r="H55" s="8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83" t="str">
        <f>"Покрытие пола: ковролин  - "&amp;(C9*4)&amp;" м2 на всю зону"</f>
        <v>Покрытие пола: ковролин  - 40 м2 на всю зону</v>
      </c>
      <c r="B56" s="84"/>
      <c r="C56" s="84"/>
      <c r="D56" s="84"/>
      <c r="E56" s="84"/>
      <c r="F56" s="84"/>
      <c r="G56" s="84"/>
      <c r="H56" s="8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83" t="s">
        <v>43</v>
      </c>
      <c r="B57" s="84"/>
      <c r="C57" s="84"/>
      <c r="D57" s="84"/>
      <c r="E57" s="84"/>
      <c r="F57" s="84"/>
      <c r="G57" s="84"/>
      <c r="H57" s="8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83" t="s">
        <v>44</v>
      </c>
      <c r="B58" s="84"/>
      <c r="C58" s="84"/>
      <c r="D58" s="84"/>
      <c r="E58" s="84"/>
      <c r="F58" s="84"/>
      <c r="G58" s="84"/>
      <c r="H58" s="8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60">
      <c r="A59" s="16" t="s">
        <v>14</v>
      </c>
      <c r="B59" s="12" t="s">
        <v>15</v>
      </c>
      <c r="C59" s="12" t="s">
        <v>16</v>
      </c>
      <c r="D59" s="12" t="s">
        <v>17</v>
      </c>
      <c r="E59" s="12" t="s">
        <v>18</v>
      </c>
      <c r="F59" s="12" t="s">
        <v>19</v>
      </c>
      <c r="G59" s="12" t="s">
        <v>20</v>
      </c>
      <c r="H59" s="12" t="s">
        <v>21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2">
        <v>1</v>
      </c>
      <c r="B60" s="15" t="s">
        <v>45</v>
      </c>
      <c r="C60" s="37" t="s">
        <v>199</v>
      </c>
      <c r="D60" s="12" t="s">
        <v>22</v>
      </c>
      <c r="E60" s="12">
        <v>1</v>
      </c>
      <c r="F60" s="12" t="s">
        <v>23</v>
      </c>
      <c r="G60" s="12">
        <v>1</v>
      </c>
      <c r="H60" s="17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>
      <c r="A61" s="12">
        <v>2</v>
      </c>
      <c r="B61" s="15" t="s">
        <v>46</v>
      </c>
      <c r="C61" s="37" t="s">
        <v>200</v>
      </c>
      <c r="D61" s="12" t="s">
        <v>22</v>
      </c>
      <c r="E61" s="12">
        <v>2</v>
      </c>
      <c r="F61" s="12" t="s">
        <v>23</v>
      </c>
      <c r="G61" s="12">
        <v>2</v>
      </c>
      <c r="H61" s="17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>
      <c r="A62" s="12">
        <v>3</v>
      </c>
      <c r="B62" s="15" t="s">
        <v>47</v>
      </c>
      <c r="C62" s="37" t="s">
        <v>209</v>
      </c>
      <c r="D62" s="12" t="s">
        <v>22</v>
      </c>
      <c r="E62" s="12">
        <v>1</v>
      </c>
      <c r="F62" s="12" t="s">
        <v>23</v>
      </c>
      <c r="G62" s="12">
        <v>1</v>
      </c>
      <c r="H62" s="17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>
      <c r="A63" s="12">
        <v>4</v>
      </c>
      <c r="B63" s="15" t="s">
        <v>48</v>
      </c>
      <c r="C63" s="37" t="s">
        <v>209</v>
      </c>
      <c r="D63" s="12" t="s">
        <v>22</v>
      </c>
      <c r="E63" s="12">
        <v>1</v>
      </c>
      <c r="F63" s="12" t="s">
        <v>23</v>
      </c>
      <c r="G63" s="12">
        <v>1</v>
      </c>
      <c r="H63" s="17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>
      <c r="A64" s="12">
        <v>5</v>
      </c>
      <c r="B64" s="10" t="s">
        <v>49</v>
      </c>
      <c r="C64" s="37" t="s">
        <v>217</v>
      </c>
      <c r="D64" s="12" t="s">
        <v>22</v>
      </c>
      <c r="E64" s="12">
        <v>1</v>
      </c>
      <c r="F64" s="12" t="s">
        <v>23</v>
      </c>
      <c r="G64" s="12">
        <v>1</v>
      </c>
      <c r="H64" s="17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>
      <c r="A65" s="12">
        <v>6</v>
      </c>
      <c r="B65" s="10" t="s">
        <v>50</v>
      </c>
      <c r="C65" s="19"/>
      <c r="D65" s="12" t="s">
        <v>51</v>
      </c>
      <c r="E65" s="12">
        <v>1</v>
      </c>
      <c r="F65" s="12" t="s">
        <v>23</v>
      </c>
      <c r="G65" s="12">
        <v>1</v>
      </c>
      <c r="H65" s="17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>
      <c r="A66" s="12">
        <v>7</v>
      </c>
      <c r="B66" s="10" t="s">
        <v>52</v>
      </c>
      <c r="C66" s="37" t="s">
        <v>199</v>
      </c>
      <c r="D66" s="12" t="s">
        <v>22</v>
      </c>
      <c r="E66" s="12">
        <v>1</v>
      </c>
      <c r="F66" s="12" t="s">
        <v>23</v>
      </c>
      <c r="G66" s="12">
        <v>1</v>
      </c>
      <c r="H66" s="17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>
      <c r="A67" s="12">
        <v>8</v>
      </c>
      <c r="B67" s="10" t="s">
        <v>53</v>
      </c>
      <c r="C67" s="37" t="s">
        <v>201</v>
      </c>
      <c r="D67" s="12" t="s">
        <v>22</v>
      </c>
      <c r="E67" s="12">
        <v>1</v>
      </c>
      <c r="F67" s="12" t="s">
        <v>23</v>
      </c>
      <c r="G67" s="12">
        <v>1</v>
      </c>
      <c r="H67" s="17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30">
      <c r="A68" s="12">
        <v>9</v>
      </c>
      <c r="B68" s="15" t="s">
        <v>212</v>
      </c>
      <c r="C68" s="37" t="s">
        <v>210</v>
      </c>
      <c r="D68" s="12" t="s">
        <v>54</v>
      </c>
      <c r="E68" s="12">
        <v>1</v>
      </c>
      <c r="F68" s="12" t="s">
        <v>23</v>
      </c>
      <c r="G68" s="12">
        <v>1</v>
      </c>
      <c r="H68" s="17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30">
      <c r="A69" s="12">
        <v>10</v>
      </c>
      <c r="B69" s="15" t="s">
        <v>127</v>
      </c>
      <c r="C69" s="38" t="s">
        <v>104</v>
      </c>
      <c r="D69" s="12" t="s">
        <v>54</v>
      </c>
      <c r="E69" s="12">
        <v>1</v>
      </c>
      <c r="F69" s="12" t="s">
        <v>23</v>
      </c>
      <c r="G69" s="12">
        <v>1</v>
      </c>
      <c r="H69" s="17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30">
      <c r="A70" s="12">
        <v>11</v>
      </c>
      <c r="B70" s="15" t="s">
        <v>128</v>
      </c>
      <c r="C70" s="38" t="s">
        <v>103</v>
      </c>
      <c r="D70" s="12" t="s">
        <v>54</v>
      </c>
      <c r="E70" s="12">
        <v>1</v>
      </c>
      <c r="F70" s="12" t="s">
        <v>23</v>
      </c>
      <c r="G70" s="12">
        <v>1</v>
      </c>
      <c r="H70" s="17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30">
      <c r="A71" s="12">
        <v>12</v>
      </c>
      <c r="B71" s="15" t="s">
        <v>129</v>
      </c>
      <c r="C71" s="38" t="s">
        <v>102</v>
      </c>
      <c r="D71" s="12" t="s">
        <v>54</v>
      </c>
      <c r="E71" s="12">
        <v>1</v>
      </c>
      <c r="F71" s="12" t="s">
        <v>23</v>
      </c>
      <c r="G71" s="12">
        <v>1</v>
      </c>
      <c r="H71" s="17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72">
      <c r="A72" s="12">
        <v>13</v>
      </c>
      <c r="B72" s="15" t="s">
        <v>122</v>
      </c>
      <c r="C72" s="38" t="s">
        <v>101</v>
      </c>
      <c r="D72" s="12" t="s">
        <v>54</v>
      </c>
      <c r="E72" s="12">
        <v>1</v>
      </c>
      <c r="F72" s="12" t="s">
        <v>23</v>
      </c>
      <c r="G72" s="12">
        <f t="shared" ref="G72" si="0">$G$60</f>
        <v>1</v>
      </c>
      <c r="H72" s="17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30">
      <c r="A73" s="12">
        <v>14</v>
      </c>
      <c r="B73" s="15" t="s">
        <v>130</v>
      </c>
      <c r="C73" s="37" t="s">
        <v>99</v>
      </c>
      <c r="D73" s="12" t="s">
        <v>54</v>
      </c>
      <c r="E73" s="12">
        <v>1</v>
      </c>
      <c r="F73" s="12" t="s">
        <v>23</v>
      </c>
      <c r="G73" s="12">
        <f>G68</f>
        <v>1</v>
      </c>
      <c r="H73" s="17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30">
      <c r="A74" s="12">
        <v>15</v>
      </c>
      <c r="B74" s="15" t="s">
        <v>131</v>
      </c>
      <c r="C74" s="37" t="s">
        <v>100</v>
      </c>
      <c r="D74" s="12" t="s">
        <v>54</v>
      </c>
      <c r="E74" s="12">
        <v>1</v>
      </c>
      <c r="F74" s="12" t="s">
        <v>23</v>
      </c>
      <c r="G74" s="12">
        <f>G68</f>
        <v>1</v>
      </c>
      <c r="H74" s="17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30">
      <c r="A75" s="12">
        <v>16</v>
      </c>
      <c r="B75" s="15" t="s">
        <v>132</v>
      </c>
      <c r="C75" s="38" t="s">
        <v>98</v>
      </c>
      <c r="D75" s="12" t="s">
        <v>54</v>
      </c>
      <c r="E75" s="12">
        <v>1</v>
      </c>
      <c r="F75" s="12" t="s">
        <v>23</v>
      </c>
      <c r="G75" s="12">
        <f>G68</f>
        <v>1</v>
      </c>
      <c r="H75" s="17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30">
      <c r="A76" s="12">
        <v>17</v>
      </c>
      <c r="B76" s="15" t="s">
        <v>133</v>
      </c>
      <c r="C76" s="38" t="s">
        <v>97</v>
      </c>
      <c r="D76" s="12" t="s">
        <v>54</v>
      </c>
      <c r="E76" s="12">
        <v>1</v>
      </c>
      <c r="F76" s="12" t="s">
        <v>23</v>
      </c>
      <c r="G76" s="12">
        <f>$G$60</f>
        <v>1</v>
      </c>
      <c r="H76" s="17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30">
      <c r="A77" s="12">
        <v>18</v>
      </c>
      <c r="B77" s="15" t="s">
        <v>96</v>
      </c>
      <c r="C77" s="38" t="s">
        <v>211</v>
      </c>
      <c r="D77" s="12" t="s">
        <v>54</v>
      </c>
      <c r="E77" s="12">
        <v>1</v>
      </c>
      <c r="F77" s="12" t="s">
        <v>23</v>
      </c>
      <c r="G77" s="12">
        <f>G68</f>
        <v>1</v>
      </c>
      <c r="H77" s="17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30">
      <c r="A78" s="12">
        <v>19</v>
      </c>
      <c r="B78" s="15" t="s">
        <v>134</v>
      </c>
      <c r="C78" s="37" t="s">
        <v>105</v>
      </c>
      <c r="D78" s="12" t="s">
        <v>54</v>
      </c>
      <c r="E78" s="12">
        <v>1</v>
      </c>
      <c r="F78" s="12" t="s">
        <v>23</v>
      </c>
      <c r="G78" s="12">
        <f t="shared" ref="G78:G81" si="1">$G$60</f>
        <v>1</v>
      </c>
      <c r="H78" s="17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30">
      <c r="A79" s="12">
        <v>20</v>
      </c>
      <c r="B79" s="15" t="s">
        <v>135</v>
      </c>
      <c r="C79" s="38" t="s">
        <v>106</v>
      </c>
      <c r="D79" s="12" t="s">
        <v>54</v>
      </c>
      <c r="E79" s="12">
        <v>1</v>
      </c>
      <c r="F79" s="12" t="s">
        <v>23</v>
      </c>
      <c r="G79" s="12">
        <f t="shared" si="1"/>
        <v>1</v>
      </c>
      <c r="H79" s="17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30">
      <c r="A80" s="12">
        <v>21</v>
      </c>
      <c r="B80" s="15" t="s">
        <v>136</v>
      </c>
      <c r="C80" s="38" t="s">
        <v>114</v>
      </c>
      <c r="D80" s="12" t="s">
        <v>54</v>
      </c>
      <c r="E80" s="12">
        <v>1</v>
      </c>
      <c r="F80" s="12" t="s">
        <v>23</v>
      </c>
      <c r="G80" s="12">
        <f t="shared" si="1"/>
        <v>1</v>
      </c>
      <c r="H80" s="17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30">
      <c r="A81" s="12">
        <v>22</v>
      </c>
      <c r="B81" s="15" t="s">
        <v>137</v>
      </c>
      <c r="C81" s="37" t="s">
        <v>107</v>
      </c>
      <c r="D81" s="12" t="s">
        <v>54</v>
      </c>
      <c r="E81" s="12">
        <v>1</v>
      </c>
      <c r="F81" s="12" t="s">
        <v>23</v>
      </c>
      <c r="G81" s="12">
        <f t="shared" si="1"/>
        <v>1</v>
      </c>
      <c r="H81" s="17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30">
      <c r="A82" s="12">
        <v>23</v>
      </c>
      <c r="B82" s="15" t="s">
        <v>138</v>
      </c>
      <c r="C82" s="37" t="s">
        <v>108</v>
      </c>
      <c r="D82" s="12" t="s">
        <v>54</v>
      </c>
      <c r="E82" s="12">
        <v>1</v>
      </c>
      <c r="F82" s="12" t="s">
        <v>23</v>
      </c>
      <c r="G82" s="12">
        <f>G68</f>
        <v>1</v>
      </c>
      <c r="H82" s="17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30">
      <c r="A83" s="12">
        <v>24</v>
      </c>
      <c r="B83" s="15" t="s">
        <v>139</v>
      </c>
      <c r="C83" s="38" t="s">
        <v>218</v>
      </c>
      <c r="D83" s="12" t="s">
        <v>54</v>
      </c>
      <c r="E83" s="12">
        <v>1</v>
      </c>
      <c r="F83" s="12" t="s">
        <v>23</v>
      </c>
      <c r="G83" s="12">
        <f t="shared" ref="G83:G88" si="2">$G$60</f>
        <v>1</v>
      </c>
      <c r="H83" s="17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>
      <c r="A84" s="12">
        <v>25</v>
      </c>
      <c r="B84" s="15" t="s">
        <v>140</v>
      </c>
      <c r="C84" s="37" t="s">
        <v>112</v>
      </c>
      <c r="D84" s="12"/>
      <c r="E84" s="12"/>
      <c r="F84" s="12"/>
      <c r="G84" s="12"/>
      <c r="H84" s="17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30">
      <c r="A85" s="12">
        <v>26</v>
      </c>
      <c r="B85" s="15" t="s">
        <v>123</v>
      </c>
      <c r="C85" s="37" t="s">
        <v>109</v>
      </c>
      <c r="D85" s="12" t="s">
        <v>54</v>
      </c>
      <c r="E85" s="12">
        <v>1</v>
      </c>
      <c r="F85" s="12" t="s">
        <v>23</v>
      </c>
      <c r="G85" s="12">
        <f t="shared" si="2"/>
        <v>1</v>
      </c>
      <c r="H85" s="17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30">
      <c r="A86" s="12">
        <v>27</v>
      </c>
      <c r="B86" s="15" t="s">
        <v>141</v>
      </c>
      <c r="C86" s="37" t="s">
        <v>110</v>
      </c>
      <c r="D86" s="12" t="s">
        <v>54</v>
      </c>
      <c r="E86" s="12">
        <v>1</v>
      </c>
      <c r="F86" s="12" t="s">
        <v>23</v>
      </c>
      <c r="G86" s="12">
        <f t="shared" si="2"/>
        <v>1</v>
      </c>
      <c r="H86" s="17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30">
      <c r="A87" s="12">
        <v>28</v>
      </c>
      <c r="B87" s="15" t="s">
        <v>125</v>
      </c>
      <c r="C87" s="37" t="s">
        <v>111</v>
      </c>
      <c r="D87" s="12" t="s">
        <v>54</v>
      </c>
      <c r="E87" s="12">
        <v>1</v>
      </c>
      <c r="F87" s="12" t="s">
        <v>23</v>
      </c>
      <c r="G87" s="12">
        <f t="shared" si="2"/>
        <v>1</v>
      </c>
      <c r="H87" s="17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17" customHeight="1">
      <c r="A88" s="12">
        <v>29</v>
      </c>
      <c r="B88" s="15" t="s">
        <v>142</v>
      </c>
      <c r="C88" s="37" t="s">
        <v>54</v>
      </c>
      <c r="D88" s="12" t="s">
        <v>54</v>
      </c>
      <c r="E88" s="12">
        <v>1</v>
      </c>
      <c r="F88" s="12" t="s">
        <v>23</v>
      </c>
      <c r="G88" s="12">
        <f t="shared" si="2"/>
        <v>1</v>
      </c>
      <c r="H88" s="17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>
      <c r="A89" s="12">
        <v>30</v>
      </c>
      <c r="B89" s="15" t="s">
        <v>25</v>
      </c>
      <c r="C89" s="19" t="s">
        <v>26</v>
      </c>
      <c r="D89" s="12" t="s">
        <v>27</v>
      </c>
      <c r="E89" s="12">
        <v>1</v>
      </c>
      <c r="F89" s="12" t="s">
        <v>23</v>
      </c>
      <c r="G89" s="12">
        <v>3</v>
      </c>
      <c r="H89" s="17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>
      <c r="A90" s="12">
        <v>31</v>
      </c>
      <c r="B90" s="15" t="s">
        <v>28</v>
      </c>
      <c r="C90" s="37" t="s">
        <v>208</v>
      </c>
      <c r="D90" s="12" t="s">
        <v>27</v>
      </c>
      <c r="E90" s="12">
        <v>1</v>
      </c>
      <c r="F90" s="12" t="s">
        <v>23</v>
      </c>
      <c r="G90" s="12">
        <v>3</v>
      </c>
      <c r="H90" s="17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>
      <c r="A91" s="12">
        <v>32</v>
      </c>
      <c r="B91" s="17" t="s">
        <v>213</v>
      </c>
      <c r="C91" s="15"/>
      <c r="D91" s="12" t="s">
        <v>27</v>
      </c>
      <c r="E91" s="9">
        <v>1</v>
      </c>
      <c r="F91" s="12" t="s">
        <v>23</v>
      </c>
      <c r="G91" s="9">
        <v>1</v>
      </c>
      <c r="H91" s="1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2">
        <v>33</v>
      </c>
      <c r="B92" s="13" t="s">
        <v>29</v>
      </c>
      <c r="C92" s="39" t="s">
        <v>143</v>
      </c>
      <c r="D92" s="12" t="s">
        <v>27</v>
      </c>
      <c r="E92" s="9">
        <v>1</v>
      </c>
      <c r="F92" s="9" t="s">
        <v>23</v>
      </c>
      <c r="G92" s="9">
        <v>1</v>
      </c>
      <c r="H92" s="1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6.25" customHeight="1">
      <c r="A93" s="94" t="s">
        <v>55</v>
      </c>
      <c r="B93" s="95"/>
      <c r="C93" s="95"/>
      <c r="D93" s="95"/>
      <c r="E93" s="95"/>
      <c r="F93" s="95"/>
      <c r="G93" s="95"/>
      <c r="H93" s="9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8.5" customHeight="1">
      <c r="A94" s="21" t="s">
        <v>14</v>
      </c>
      <c r="B94" s="7" t="s">
        <v>15</v>
      </c>
      <c r="C94" s="7" t="s">
        <v>16</v>
      </c>
      <c r="D94" s="7" t="s">
        <v>17</v>
      </c>
      <c r="E94" s="7" t="s">
        <v>18</v>
      </c>
      <c r="F94" s="7" t="s">
        <v>19</v>
      </c>
      <c r="G94" s="7" t="s">
        <v>20</v>
      </c>
      <c r="H94" s="7" t="s">
        <v>21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2">
        <v>1</v>
      </c>
      <c r="B95" s="23" t="s">
        <v>56</v>
      </c>
      <c r="C95" s="13" t="s">
        <v>57</v>
      </c>
      <c r="D95" s="24" t="s">
        <v>58</v>
      </c>
      <c r="E95" s="25">
        <v>1</v>
      </c>
      <c r="F95" s="25" t="s">
        <v>23</v>
      </c>
      <c r="G95" s="9">
        <f t="shared" ref="G95:G97" si="3">E95</f>
        <v>1</v>
      </c>
      <c r="H95" s="2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27">
        <v>2</v>
      </c>
      <c r="B96" s="26" t="s">
        <v>59</v>
      </c>
      <c r="C96" s="13" t="s">
        <v>60</v>
      </c>
      <c r="D96" s="24" t="s">
        <v>58</v>
      </c>
      <c r="E96" s="9">
        <v>2</v>
      </c>
      <c r="F96" s="9" t="s">
        <v>23</v>
      </c>
      <c r="G96" s="9">
        <f t="shared" si="3"/>
        <v>2</v>
      </c>
      <c r="H96" s="2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74">
        <v>3</v>
      </c>
      <c r="B97" s="75" t="s">
        <v>61</v>
      </c>
      <c r="C97" s="65" t="s">
        <v>62</v>
      </c>
      <c r="D97" s="76" t="s">
        <v>58</v>
      </c>
      <c r="E97" s="62">
        <v>1</v>
      </c>
      <c r="F97" s="62" t="s">
        <v>23</v>
      </c>
      <c r="G97" s="62">
        <f t="shared" si="3"/>
        <v>1</v>
      </c>
      <c r="H97" s="7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45" customHeight="1">
      <c r="A98" s="113"/>
      <c r="B98" s="112"/>
      <c r="C98" s="112"/>
      <c r="D98" s="112"/>
      <c r="E98" s="112"/>
      <c r="F98" s="112"/>
      <c r="G98" s="112"/>
      <c r="H98" s="11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14"/>
      <c r="B99" s="112"/>
      <c r="C99" s="112"/>
      <c r="D99" s="112"/>
      <c r="E99" s="112"/>
      <c r="F99" s="112"/>
      <c r="G99" s="112"/>
      <c r="H99" s="11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11"/>
      <c r="B100" s="87"/>
      <c r="C100" s="87"/>
      <c r="D100" s="87"/>
      <c r="E100" s="87"/>
      <c r="F100" s="87"/>
      <c r="G100" s="87"/>
      <c r="H100" s="11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11"/>
      <c r="B101" s="87"/>
      <c r="C101" s="87"/>
      <c r="D101" s="87"/>
      <c r="E101" s="87"/>
      <c r="F101" s="87"/>
      <c r="G101" s="87"/>
      <c r="H101" s="11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11"/>
      <c r="B102" s="87"/>
      <c r="C102" s="87"/>
      <c r="D102" s="87"/>
      <c r="E102" s="87"/>
      <c r="F102" s="87"/>
      <c r="G102" s="87"/>
      <c r="H102" s="11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11"/>
      <c r="B103" s="87"/>
      <c r="C103" s="87"/>
      <c r="D103" s="87"/>
      <c r="E103" s="87"/>
      <c r="F103" s="87"/>
      <c r="G103" s="87"/>
      <c r="H103" s="11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>
      <c r="A104" s="111"/>
      <c r="B104" s="87"/>
      <c r="C104" s="87"/>
      <c r="D104" s="87"/>
      <c r="E104" s="87"/>
      <c r="F104" s="87"/>
      <c r="G104" s="87"/>
      <c r="H104" s="11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11"/>
      <c r="B105" s="87"/>
      <c r="C105" s="87"/>
      <c r="D105" s="87"/>
      <c r="E105" s="87"/>
      <c r="F105" s="87"/>
      <c r="G105" s="87"/>
      <c r="H105" s="11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11"/>
      <c r="B106" s="87"/>
      <c r="C106" s="87"/>
      <c r="D106" s="87"/>
      <c r="E106" s="87"/>
      <c r="F106" s="87"/>
      <c r="G106" s="87"/>
      <c r="H106" s="11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11"/>
      <c r="B107" s="112"/>
      <c r="C107" s="112"/>
      <c r="D107" s="112"/>
      <c r="E107" s="112"/>
      <c r="F107" s="112"/>
      <c r="G107" s="112"/>
      <c r="H107" s="11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77"/>
      <c r="B108" s="78"/>
      <c r="C108" s="78"/>
      <c r="D108" s="78"/>
      <c r="E108" s="78"/>
      <c r="F108" s="78"/>
      <c r="G108" s="78"/>
      <c r="H108" s="7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79"/>
      <c r="B109" s="80"/>
      <c r="C109" s="81"/>
      <c r="D109" s="79"/>
      <c r="E109" s="79"/>
      <c r="F109" s="79"/>
      <c r="G109" s="79"/>
      <c r="H109" s="8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79"/>
      <c r="B110" s="80"/>
      <c r="C110" s="81"/>
      <c r="D110" s="79"/>
      <c r="E110" s="79"/>
      <c r="F110" s="79"/>
      <c r="G110" s="79"/>
      <c r="H110" s="8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79"/>
      <c r="B111" s="80"/>
      <c r="C111" s="82"/>
      <c r="D111" s="79"/>
      <c r="E111" s="79"/>
      <c r="F111" s="79"/>
      <c r="G111" s="79"/>
      <c r="H111" s="8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</sheetData>
  <mergeCells count="53">
    <mergeCell ref="A106:H106"/>
    <mergeCell ref="A107:H107"/>
    <mergeCell ref="A56:H56"/>
    <mergeCell ref="A57:H57"/>
    <mergeCell ref="A58:H58"/>
    <mergeCell ref="A93:H93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1:H1"/>
    <mergeCell ref="A2:H2"/>
    <mergeCell ref="A3:H3"/>
    <mergeCell ref="A4:H4"/>
    <mergeCell ref="A5:H5"/>
    <mergeCell ref="A6:H6"/>
    <mergeCell ref="A7:H7"/>
    <mergeCell ref="A8:H8"/>
    <mergeCell ref="A9:B9"/>
    <mergeCell ref="A10:B10"/>
    <mergeCell ref="A11:B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39:H39"/>
    <mergeCell ref="A40:H40"/>
    <mergeCell ref="A41:H41"/>
    <mergeCell ref="A52:H52"/>
    <mergeCell ref="A53:H53"/>
    <mergeCell ref="A54:H54"/>
    <mergeCell ref="A55:H55"/>
    <mergeCell ref="A42:H42"/>
    <mergeCell ref="A43:H43"/>
    <mergeCell ref="A49:H49"/>
    <mergeCell ref="A50:H50"/>
    <mergeCell ref="A51:H5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5"/>
  <sheetViews>
    <sheetView topLeftCell="A37" workbookViewId="0">
      <selection activeCell="C25" sqref="C25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106" t="s">
        <v>0</v>
      </c>
      <c r="B1" s="87"/>
      <c r="C1" s="87"/>
      <c r="D1" s="87"/>
      <c r="E1" s="87"/>
      <c r="F1" s="87"/>
      <c r="G1" s="87"/>
      <c r="H1" s="8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88.5" customHeight="1">
      <c r="A2" s="107" t="s">
        <v>169</v>
      </c>
      <c r="B2" s="95"/>
      <c r="C2" s="95"/>
      <c r="D2" s="95"/>
      <c r="E2" s="95"/>
      <c r="F2" s="95"/>
      <c r="G2" s="95"/>
      <c r="H2" s="10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09" t="s">
        <v>1</v>
      </c>
      <c r="B3" s="98"/>
      <c r="C3" s="98"/>
      <c r="D3" s="98"/>
      <c r="E3" s="98"/>
      <c r="F3" s="98"/>
      <c r="G3" s="98"/>
      <c r="H3" s="9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10" t="s">
        <v>168</v>
      </c>
      <c r="B4" s="87"/>
      <c r="C4" s="87"/>
      <c r="D4" s="87"/>
      <c r="E4" s="87"/>
      <c r="F4" s="87"/>
      <c r="G4" s="87"/>
      <c r="H4" s="8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03" t="s">
        <v>167</v>
      </c>
      <c r="B5" s="87"/>
      <c r="C5" s="87"/>
      <c r="D5" s="87"/>
      <c r="E5" s="87"/>
      <c r="F5" s="87"/>
      <c r="G5" s="87"/>
      <c r="H5" s="8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03" t="s">
        <v>166</v>
      </c>
      <c r="B6" s="87"/>
      <c r="C6" s="87"/>
      <c r="D6" s="87"/>
      <c r="E6" s="87"/>
      <c r="F6" s="87"/>
      <c r="G6" s="87"/>
      <c r="H6" s="8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03" t="s">
        <v>163</v>
      </c>
      <c r="B7" s="87"/>
      <c r="C7" s="87"/>
      <c r="D7" s="87"/>
      <c r="E7" s="87"/>
      <c r="F7" s="87"/>
      <c r="G7" s="87"/>
      <c r="H7" s="8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03" t="s">
        <v>164</v>
      </c>
      <c r="B8" s="87"/>
      <c r="C8" s="87"/>
      <c r="D8" s="87"/>
      <c r="E8" s="87"/>
      <c r="F8" s="87"/>
      <c r="G8" s="87"/>
      <c r="H8" s="8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03" t="s">
        <v>2</v>
      </c>
      <c r="B9" s="87"/>
      <c r="C9" s="2">
        <v>12</v>
      </c>
      <c r="D9" s="2"/>
      <c r="E9" s="2"/>
      <c r="F9" s="2"/>
      <c r="G9" s="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04" t="s">
        <v>3</v>
      </c>
      <c r="B10" s="105"/>
      <c r="C10" s="4">
        <v>10</v>
      </c>
      <c r="D10" s="4"/>
      <c r="E10" s="4"/>
      <c r="F10" s="4"/>
      <c r="G10" s="4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01" t="s">
        <v>4</v>
      </c>
      <c r="B11" s="84"/>
      <c r="C11" s="6">
        <v>10</v>
      </c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01" t="s">
        <v>214</v>
      </c>
      <c r="B12" s="84"/>
      <c r="C12" s="84"/>
      <c r="D12" s="84"/>
      <c r="E12" s="84"/>
      <c r="F12" s="84"/>
      <c r="G12" s="84"/>
      <c r="H12" s="8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115" t="str">
        <f>"1. Зона для работ предусмотренных в Модулях обязательных к выполнению (инвариант)  ("&amp;C11&amp;" рабочих мест)"</f>
        <v>1. Зона для работ предусмотренных в Модулях обязательных к выполнению (инвариант)  (10 рабочих мест)</v>
      </c>
      <c r="B13" s="84"/>
      <c r="C13" s="84"/>
      <c r="D13" s="84"/>
      <c r="E13" s="84"/>
      <c r="F13" s="84"/>
      <c r="G13" s="84"/>
      <c r="H13" s="11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17" t="s">
        <v>63</v>
      </c>
      <c r="B14" s="118"/>
      <c r="C14" s="118"/>
      <c r="D14" s="118"/>
      <c r="E14" s="118"/>
      <c r="F14" s="118"/>
      <c r="G14" s="118"/>
      <c r="H14" s="11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97" t="s">
        <v>6</v>
      </c>
      <c r="B15" s="98"/>
      <c r="C15" s="98"/>
      <c r="D15" s="98"/>
      <c r="E15" s="98"/>
      <c r="F15" s="98"/>
      <c r="G15" s="98"/>
      <c r="H15" s="9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86" t="str">
        <f>"Площадь зоны: не менее "&amp;(C11*4)&amp;" кв.м."</f>
        <v>Площадь зоны: не менее 40 кв.м.</v>
      </c>
      <c r="B16" s="87"/>
      <c r="C16" s="87"/>
      <c r="D16" s="87"/>
      <c r="E16" s="87"/>
      <c r="F16" s="87"/>
      <c r="G16" s="87"/>
      <c r="H16" s="8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86" t="s">
        <v>64</v>
      </c>
      <c r="B17" s="87"/>
      <c r="C17" s="87"/>
      <c r="D17" s="87"/>
      <c r="E17" s="87"/>
      <c r="F17" s="87"/>
      <c r="G17" s="87"/>
      <c r="H17" s="8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86" t="s">
        <v>65</v>
      </c>
      <c r="B18" s="87"/>
      <c r="C18" s="87"/>
      <c r="D18" s="87"/>
      <c r="E18" s="87"/>
      <c r="F18" s="87"/>
      <c r="G18" s="87"/>
      <c r="H18" s="8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86" t="str">
        <f>"Электричество: "&amp;C12&amp;" подключения к сети  по 220 Вольт"</f>
        <v>Электричество:  подключения к сети  по 220 Вольт</v>
      </c>
      <c r="B19" s="87"/>
      <c r="C19" s="87"/>
      <c r="D19" s="87"/>
      <c r="E19" s="87"/>
      <c r="F19" s="87"/>
      <c r="G19" s="87"/>
      <c r="H19" s="8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86" t="s">
        <v>66</v>
      </c>
      <c r="B20" s="87"/>
      <c r="C20" s="87"/>
      <c r="D20" s="87"/>
      <c r="E20" s="87"/>
      <c r="F20" s="87"/>
      <c r="G20" s="87"/>
      <c r="H20" s="8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00" t="str">
        <f>"Покрытие пола: ковролин  - "&amp;(C12*4)&amp; "м2 на всю зону"</f>
        <v>Покрытие пола: ковролин  - 0м2 на всю зону</v>
      </c>
      <c r="B21" s="87"/>
      <c r="C21" s="87"/>
      <c r="D21" s="87"/>
      <c r="E21" s="87"/>
      <c r="F21" s="87"/>
      <c r="G21" s="87"/>
      <c r="H21" s="8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86" t="s">
        <v>67</v>
      </c>
      <c r="B22" s="87"/>
      <c r="C22" s="87"/>
      <c r="D22" s="87"/>
      <c r="E22" s="87"/>
      <c r="F22" s="87"/>
      <c r="G22" s="87"/>
      <c r="H22" s="8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9" t="s">
        <v>68</v>
      </c>
      <c r="B23" s="90"/>
      <c r="C23" s="90"/>
      <c r="D23" s="90"/>
      <c r="E23" s="90"/>
      <c r="F23" s="90"/>
      <c r="G23" s="90"/>
      <c r="H23" s="9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>
      <c r="A24" s="28" t="s">
        <v>14</v>
      </c>
      <c r="B24" s="28" t="s">
        <v>15</v>
      </c>
      <c r="C24" s="8" t="s">
        <v>16</v>
      </c>
      <c r="D24" s="28" t="s">
        <v>17</v>
      </c>
      <c r="E24" s="28" t="s">
        <v>18</v>
      </c>
      <c r="F24" s="28" t="s">
        <v>19</v>
      </c>
      <c r="G24" s="28" t="s">
        <v>20</v>
      </c>
      <c r="H24" s="28" t="s">
        <v>21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9">
        <v>1</v>
      </c>
      <c r="B25" s="10" t="s">
        <v>45</v>
      </c>
      <c r="C25" s="37" t="s">
        <v>199</v>
      </c>
      <c r="D25" s="12" t="s">
        <v>22</v>
      </c>
      <c r="E25" s="9">
        <v>1</v>
      </c>
      <c r="F25" s="9" t="s">
        <v>23</v>
      </c>
      <c r="G25" s="9">
        <f t="shared" ref="G25:G45" si="0">E25*$C$11</f>
        <v>10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9">
        <v>2</v>
      </c>
      <c r="B26" s="10" t="s">
        <v>69</v>
      </c>
      <c r="C26" s="37" t="s">
        <v>200</v>
      </c>
      <c r="D26" s="12" t="s">
        <v>22</v>
      </c>
      <c r="E26" s="9">
        <v>2</v>
      </c>
      <c r="F26" s="9" t="s">
        <v>23</v>
      </c>
      <c r="G26" s="9">
        <f t="shared" si="0"/>
        <v>20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9">
        <v>3</v>
      </c>
      <c r="B27" s="10" t="s">
        <v>53</v>
      </c>
      <c r="C27" s="37" t="s">
        <v>201</v>
      </c>
      <c r="D27" s="12" t="s">
        <v>22</v>
      </c>
      <c r="E27" s="9">
        <v>1</v>
      </c>
      <c r="F27" s="9" t="s">
        <v>23</v>
      </c>
      <c r="G27" s="9">
        <f t="shared" si="0"/>
        <v>10</v>
      </c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9">
        <v>4</v>
      </c>
      <c r="B28" s="10" t="s">
        <v>47</v>
      </c>
      <c r="C28" s="37" t="s">
        <v>209</v>
      </c>
      <c r="D28" s="12" t="s">
        <v>22</v>
      </c>
      <c r="E28" s="9">
        <v>1</v>
      </c>
      <c r="F28" s="9" t="s">
        <v>23</v>
      </c>
      <c r="G28" s="9">
        <f t="shared" si="0"/>
        <v>10</v>
      </c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9">
        <v>5</v>
      </c>
      <c r="B29" s="10" t="s">
        <v>70</v>
      </c>
      <c r="C29" s="15"/>
      <c r="D29" s="12" t="s">
        <v>22</v>
      </c>
      <c r="E29" s="9">
        <v>1</v>
      </c>
      <c r="F29" s="9" t="s">
        <v>23</v>
      </c>
      <c r="G29" s="9">
        <f t="shared" si="0"/>
        <v>10</v>
      </c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9">
        <v>6</v>
      </c>
      <c r="B30" s="10" t="s">
        <v>48</v>
      </c>
      <c r="C30" s="37" t="s">
        <v>209</v>
      </c>
      <c r="D30" s="12" t="s">
        <v>22</v>
      </c>
      <c r="E30" s="9">
        <v>1</v>
      </c>
      <c r="F30" s="9" t="s">
        <v>23</v>
      </c>
      <c r="G30" s="9">
        <f t="shared" si="0"/>
        <v>10</v>
      </c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9">
        <v>7</v>
      </c>
      <c r="B31" s="10" t="s">
        <v>115</v>
      </c>
      <c r="C31" s="37" t="s">
        <v>112</v>
      </c>
      <c r="D31" s="12" t="s">
        <v>54</v>
      </c>
      <c r="E31" s="9">
        <v>1</v>
      </c>
      <c r="F31" s="9" t="s">
        <v>23</v>
      </c>
      <c r="G31" s="9">
        <f t="shared" si="0"/>
        <v>10</v>
      </c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9">
        <v>8</v>
      </c>
      <c r="B32" s="14" t="s">
        <v>116</v>
      </c>
      <c r="C32" s="37" t="s">
        <v>107</v>
      </c>
      <c r="D32" s="12" t="s">
        <v>54</v>
      </c>
      <c r="E32" s="9">
        <v>1</v>
      </c>
      <c r="F32" s="9" t="s">
        <v>23</v>
      </c>
      <c r="G32" s="9">
        <f t="shared" si="0"/>
        <v>10</v>
      </c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9">
        <v>9</v>
      </c>
      <c r="B33" s="14" t="s">
        <v>117</v>
      </c>
      <c r="C33" s="37" t="s">
        <v>108</v>
      </c>
      <c r="D33" s="12" t="s">
        <v>54</v>
      </c>
      <c r="E33" s="9">
        <v>1</v>
      </c>
      <c r="F33" s="9" t="s">
        <v>23</v>
      </c>
      <c r="G33" s="9">
        <f t="shared" si="0"/>
        <v>10</v>
      </c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9">
        <v>10</v>
      </c>
      <c r="B34" s="14" t="s">
        <v>118</v>
      </c>
      <c r="C34" s="37" t="s">
        <v>95</v>
      </c>
      <c r="D34" s="12" t="s">
        <v>54</v>
      </c>
      <c r="E34" s="9">
        <v>1</v>
      </c>
      <c r="F34" s="9" t="s">
        <v>23</v>
      </c>
      <c r="G34" s="9">
        <f t="shared" si="0"/>
        <v>10</v>
      </c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9">
        <v>11</v>
      </c>
      <c r="B35" s="14" t="s">
        <v>119</v>
      </c>
      <c r="C35" s="37" t="s">
        <v>99</v>
      </c>
      <c r="D35" s="12" t="s">
        <v>54</v>
      </c>
      <c r="E35" s="9">
        <v>1</v>
      </c>
      <c r="F35" s="9" t="s">
        <v>23</v>
      </c>
      <c r="G35" s="9">
        <f t="shared" si="0"/>
        <v>10</v>
      </c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9">
        <v>12</v>
      </c>
      <c r="B36" s="14" t="s">
        <v>120</v>
      </c>
      <c r="C36" s="37" t="s">
        <v>100</v>
      </c>
      <c r="D36" s="12" t="s">
        <v>54</v>
      </c>
      <c r="E36" s="9">
        <v>1</v>
      </c>
      <c r="F36" s="9" t="s">
        <v>23</v>
      </c>
      <c r="G36" s="9">
        <f t="shared" si="0"/>
        <v>10</v>
      </c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9">
        <v>13</v>
      </c>
      <c r="B37" s="14" t="s">
        <v>121</v>
      </c>
      <c r="C37" s="37" t="s">
        <v>221</v>
      </c>
      <c r="D37" s="12" t="s">
        <v>54</v>
      </c>
      <c r="E37" s="9">
        <v>1</v>
      </c>
      <c r="F37" s="9" t="s">
        <v>23</v>
      </c>
      <c r="G37" s="9">
        <f t="shared" si="0"/>
        <v>10</v>
      </c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72">
      <c r="A38" s="9">
        <v>14</v>
      </c>
      <c r="B38" s="15" t="s">
        <v>122</v>
      </c>
      <c r="C38" s="37" t="s">
        <v>220</v>
      </c>
      <c r="D38" s="12" t="s">
        <v>54</v>
      </c>
      <c r="E38" s="9">
        <v>1</v>
      </c>
      <c r="F38" s="9" t="s">
        <v>23</v>
      </c>
      <c r="G38" s="9">
        <f t="shared" si="0"/>
        <v>10</v>
      </c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9">
        <v>15</v>
      </c>
      <c r="B39" s="14" t="s">
        <v>123</v>
      </c>
      <c r="C39" s="37" t="s">
        <v>219</v>
      </c>
      <c r="D39" s="12" t="s">
        <v>54</v>
      </c>
      <c r="E39" s="9">
        <v>1</v>
      </c>
      <c r="F39" s="9" t="s">
        <v>23</v>
      </c>
      <c r="G39" s="9">
        <f t="shared" si="0"/>
        <v>10</v>
      </c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9">
        <v>16</v>
      </c>
      <c r="B40" s="14" t="s">
        <v>124</v>
      </c>
      <c r="C40" s="37" t="s">
        <v>110</v>
      </c>
      <c r="D40" s="12" t="s">
        <v>54</v>
      </c>
      <c r="E40" s="9">
        <v>1</v>
      </c>
      <c r="F40" s="9" t="s">
        <v>23</v>
      </c>
      <c r="G40" s="9">
        <f t="shared" si="0"/>
        <v>10</v>
      </c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9">
        <v>17</v>
      </c>
      <c r="B41" s="14" t="s">
        <v>125</v>
      </c>
      <c r="C41" s="37" t="s">
        <v>111</v>
      </c>
      <c r="D41" s="12" t="s">
        <v>54</v>
      </c>
      <c r="E41" s="9">
        <v>1</v>
      </c>
      <c r="F41" s="9" t="s">
        <v>23</v>
      </c>
      <c r="G41" s="9">
        <f t="shared" si="0"/>
        <v>10</v>
      </c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9">
        <v>18</v>
      </c>
      <c r="B42" s="14" t="s">
        <v>126</v>
      </c>
      <c r="C42" s="37" t="s">
        <v>113</v>
      </c>
      <c r="D42" s="12" t="s">
        <v>54</v>
      </c>
      <c r="E42" s="9">
        <v>1</v>
      </c>
      <c r="F42" s="9" t="s">
        <v>23</v>
      </c>
      <c r="G42" s="9">
        <f t="shared" si="0"/>
        <v>10</v>
      </c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9">
        <v>19</v>
      </c>
      <c r="B43" s="15" t="s">
        <v>215</v>
      </c>
      <c r="C43" s="15" t="s">
        <v>216</v>
      </c>
      <c r="D43" s="12" t="s">
        <v>54</v>
      </c>
      <c r="E43" s="9">
        <v>1</v>
      </c>
      <c r="F43" s="9" t="s">
        <v>23</v>
      </c>
      <c r="G43" s="9">
        <f t="shared" si="0"/>
        <v>10</v>
      </c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9">
        <v>20</v>
      </c>
      <c r="B44" s="10" t="s">
        <v>71</v>
      </c>
      <c r="C44" s="15" t="s">
        <v>26</v>
      </c>
      <c r="D44" s="9" t="s">
        <v>27</v>
      </c>
      <c r="E44" s="9">
        <v>1</v>
      </c>
      <c r="F44" s="9" t="s">
        <v>23</v>
      </c>
      <c r="G44" s="9">
        <f t="shared" si="0"/>
        <v>10</v>
      </c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>
        <v>21</v>
      </c>
      <c r="B45" s="10" t="s">
        <v>72</v>
      </c>
      <c r="C45" s="11" t="s">
        <v>144</v>
      </c>
      <c r="D45" s="9" t="s">
        <v>27</v>
      </c>
      <c r="E45" s="9">
        <v>1</v>
      </c>
      <c r="F45" s="9" t="s">
        <v>23</v>
      </c>
      <c r="G45" s="9">
        <f t="shared" si="0"/>
        <v>10</v>
      </c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</sheetData>
  <mergeCells count="23">
    <mergeCell ref="A6:H6"/>
    <mergeCell ref="A7:H7"/>
    <mergeCell ref="A14:H14"/>
    <mergeCell ref="A8:H8"/>
    <mergeCell ref="A9:B9"/>
    <mergeCell ref="A10:B10"/>
    <mergeCell ref="A11:B11"/>
    <mergeCell ref="A12:H12"/>
    <mergeCell ref="A1:H1"/>
    <mergeCell ref="A2:H2"/>
    <mergeCell ref="A3:H3"/>
    <mergeCell ref="A4:H4"/>
    <mergeCell ref="A5:H5"/>
    <mergeCell ref="A23:H23"/>
    <mergeCell ref="A15:H15"/>
    <mergeCell ref="A16:H16"/>
    <mergeCell ref="A22:H22"/>
    <mergeCell ref="A13:H13"/>
    <mergeCell ref="A17:H17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46"/>
  <sheetViews>
    <sheetView topLeftCell="A40" workbookViewId="0">
      <selection activeCell="M32" sqref="M3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106" t="s">
        <v>0</v>
      </c>
      <c r="B1" s="87"/>
      <c r="C1" s="87"/>
      <c r="D1" s="87"/>
      <c r="E1" s="87"/>
      <c r="F1" s="87"/>
      <c r="G1" s="87"/>
      <c r="H1" s="8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3.75" customHeight="1" thickBot="1">
      <c r="A2" s="107" t="s">
        <v>169</v>
      </c>
      <c r="B2" s="95"/>
      <c r="C2" s="95"/>
      <c r="D2" s="95"/>
      <c r="E2" s="95"/>
      <c r="F2" s="95"/>
      <c r="G2" s="95"/>
      <c r="H2" s="10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24" t="s">
        <v>1</v>
      </c>
      <c r="B3" s="125"/>
      <c r="C3" s="125"/>
      <c r="D3" s="125"/>
      <c r="E3" s="125"/>
      <c r="F3" s="125"/>
      <c r="G3" s="125"/>
      <c r="H3" s="12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32" t="s">
        <v>168</v>
      </c>
      <c r="B4" s="87"/>
      <c r="C4" s="87"/>
      <c r="D4" s="87"/>
      <c r="E4" s="87"/>
      <c r="F4" s="87"/>
      <c r="G4" s="87"/>
      <c r="H4" s="12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22" t="s">
        <v>167</v>
      </c>
      <c r="B5" s="87"/>
      <c r="C5" s="87"/>
      <c r="D5" s="87"/>
      <c r="E5" s="87"/>
      <c r="F5" s="87"/>
      <c r="G5" s="87"/>
      <c r="H5" s="12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22" t="s">
        <v>166</v>
      </c>
      <c r="B6" s="87"/>
      <c r="C6" s="87"/>
      <c r="D6" s="87"/>
      <c r="E6" s="87"/>
      <c r="F6" s="87"/>
      <c r="G6" s="87"/>
      <c r="H6" s="1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22" t="s">
        <v>163</v>
      </c>
      <c r="B7" s="87"/>
      <c r="C7" s="87"/>
      <c r="D7" s="87"/>
      <c r="E7" s="87"/>
      <c r="F7" s="87"/>
      <c r="G7" s="87"/>
      <c r="H7" s="12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22" t="s">
        <v>164</v>
      </c>
      <c r="B8" s="87"/>
      <c r="C8" s="87"/>
      <c r="D8" s="87"/>
      <c r="E8" s="87"/>
      <c r="F8" s="87"/>
      <c r="G8" s="87"/>
      <c r="H8" s="12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22" t="s">
        <v>2</v>
      </c>
      <c r="B9" s="87"/>
      <c r="C9" s="2">
        <v>12</v>
      </c>
      <c r="D9" s="2"/>
      <c r="E9" s="2"/>
      <c r="F9" s="2"/>
      <c r="G9" s="2"/>
      <c r="H9" s="4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22" t="s">
        <v>3</v>
      </c>
      <c r="B10" s="112"/>
      <c r="C10" s="2">
        <v>10</v>
      </c>
      <c r="D10" s="2"/>
      <c r="E10" s="2"/>
      <c r="F10" s="2"/>
      <c r="G10" s="2"/>
      <c r="H10" s="4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22" t="s">
        <v>4</v>
      </c>
      <c r="B11" s="112"/>
      <c r="C11" s="2">
        <v>10</v>
      </c>
      <c r="D11" s="2"/>
      <c r="E11" s="2"/>
      <c r="F11" s="2"/>
      <c r="G11" s="2"/>
      <c r="H11" s="4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thickBot="1">
      <c r="A12" s="129" t="s">
        <v>165</v>
      </c>
      <c r="B12" s="130"/>
      <c r="C12" s="130"/>
      <c r="D12" s="130"/>
      <c r="E12" s="130"/>
      <c r="F12" s="130"/>
      <c r="G12" s="130"/>
      <c r="H12" s="13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42" customFormat="1" ht="22.5" customHeight="1">
      <c r="A13" s="127" t="s">
        <v>73</v>
      </c>
      <c r="B13" s="128"/>
      <c r="C13" s="128"/>
      <c r="D13" s="128"/>
      <c r="E13" s="128"/>
      <c r="F13" s="128"/>
      <c r="G13" s="128"/>
      <c r="H13" s="128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s="42" customFormat="1" ht="22.5" customHeight="1">
      <c r="A14" s="102" t="s">
        <v>74</v>
      </c>
      <c r="B14" s="120"/>
      <c r="C14" s="120"/>
      <c r="D14" s="120"/>
      <c r="E14" s="120"/>
      <c r="F14" s="120"/>
      <c r="G14" s="120"/>
      <c r="H14" s="12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44.25" customHeight="1">
      <c r="A15" s="29" t="s">
        <v>14</v>
      </c>
      <c r="B15" s="24" t="s">
        <v>15</v>
      </c>
      <c r="C15" s="7" t="s">
        <v>16</v>
      </c>
      <c r="D15" s="24" t="s">
        <v>17</v>
      </c>
      <c r="E15" s="24" t="s">
        <v>18</v>
      </c>
      <c r="F15" s="24" t="s">
        <v>19</v>
      </c>
      <c r="G15" s="7" t="s">
        <v>20</v>
      </c>
      <c r="H15" s="7" t="s">
        <v>21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0">
        <v>1</v>
      </c>
      <c r="B16" s="14" t="s">
        <v>149</v>
      </c>
      <c r="C16" s="15" t="s">
        <v>150</v>
      </c>
      <c r="D16" s="12" t="s">
        <v>51</v>
      </c>
      <c r="E16" s="9">
        <v>3</v>
      </c>
      <c r="F16" s="9" t="s">
        <v>75</v>
      </c>
      <c r="G16" s="9">
        <f>E16</f>
        <v>3</v>
      </c>
      <c r="H16" s="2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0">
        <v>2</v>
      </c>
      <c r="B17" s="14" t="s">
        <v>161</v>
      </c>
      <c r="C17" s="15" t="s">
        <v>151</v>
      </c>
      <c r="D17" s="12" t="s">
        <v>51</v>
      </c>
      <c r="E17" s="9">
        <v>1</v>
      </c>
      <c r="F17" s="9" t="s">
        <v>23</v>
      </c>
      <c r="G17" s="9">
        <f t="shared" ref="G17" si="0">E17</f>
        <v>1</v>
      </c>
      <c r="H17" s="2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0">
        <v>3</v>
      </c>
      <c r="B18" s="14" t="s">
        <v>162</v>
      </c>
      <c r="C18" s="15" t="s">
        <v>152</v>
      </c>
      <c r="D18" s="12" t="s">
        <v>51</v>
      </c>
      <c r="E18" s="9">
        <v>1</v>
      </c>
      <c r="F18" s="9" t="s">
        <v>23</v>
      </c>
      <c r="G18" s="9">
        <v>23</v>
      </c>
      <c r="H18" s="2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0">
        <v>4</v>
      </c>
      <c r="B19" s="14" t="s">
        <v>76</v>
      </c>
      <c r="C19" s="15" t="s">
        <v>153</v>
      </c>
      <c r="D19" s="12" t="s">
        <v>51</v>
      </c>
      <c r="E19" s="9">
        <v>1</v>
      </c>
      <c r="F19" s="9" t="s">
        <v>23</v>
      </c>
      <c r="G19" s="9">
        <f t="shared" ref="G19:G21" si="1">E19</f>
        <v>1</v>
      </c>
      <c r="H19" s="2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0">
        <v>5</v>
      </c>
      <c r="B20" s="14" t="s">
        <v>77</v>
      </c>
      <c r="C20" s="15" t="s">
        <v>154</v>
      </c>
      <c r="D20" s="12" t="s">
        <v>51</v>
      </c>
      <c r="E20" s="9">
        <v>1</v>
      </c>
      <c r="F20" s="9" t="s">
        <v>75</v>
      </c>
      <c r="G20" s="9">
        <f t="shared" si="1"/>
        <v>1</v>
      </c>
      <c r="H20" s="3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0">
        <v>6</v>
      </c>
      <c r="B21" s="14" t="s">
        <v>78</v>
      </c>
      <c r="C21" s="15" t="s">
        <v>155</v>
      </c>
      <c r="D21" s="12" t="s">
        <v>51</v>
      </c>
      <c r="E21" s="9">
        <v>1</v>
      </c>
      <c r="F21" s="9" t="s">
        <v>23</v>
      </c>
      <c r="G21" s="9">
        <f t="shared" si="1"/>
        <v>1</v>
      </c>
      <c r="H21" s="3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0">
        <v>7</v>
      </c>
      <c r="B22" s="14" t="s">
        <v>79</v>
      </c>
      <c r="C22" s="15" t="s">
        <v>156</v>
      </c>
      <c r="D22" s="12" t="s">
        <v>51</v>
      </c>
      <c r="E22" s="9">
        <v>1</v>
      </c>
      <c r="F22" s="9" t="s">
        <v>23</v>
      </c>
      <c r="G22" s="9">
        <v>1</v>
      </c>
      <c r="H22" s="3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0">
        <v>8</v>
      </c>
      <c r="B23" s="14" t="s">
        <v>80</v>
      </c>
      <c r="C23" s="15" t="s">
        <v>157</v>
      </c>
      <c r="D23" s="12" t="s">
        <v>51</v>
      </c>
      <c r="E23" s="9">
        <v>1</v>
      </c>
      <c r="F23" s="9" t="s">
        <v>75</v>
      </c>
      <c r="G23" s="9">
        <f>E23</f>
        <v>1</v>
      </c>
      <c r="H23" s="3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0">
        <v>9</v>
      </c>
      <c r="B24" s="14" t="s">
        <v>81</v>
      </c>
      <c r="C24" s="15" t="s">
        <v>158</v>
      </c>
      <c r="D24" s="12" t="s">
        <v>51</v>
      </c>
      <c r="E24" s="9">
        <v>1</v>
      </c>
      <c r="F24" s="9" t="s">
        <v>23</v>
      </c>
      <c r="G24" s="9">
        <v>10</v>
      </c>
      <c r="H24" s="3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0">
        <v>10</v>
      </c>
      <c r="B25" s="14" t="s">
        <v>82</v>
      </c>
      <c r="C25" s="15" t="s">
        <v>145</v>
      </c>
      <c r="D25" s="12" t="s">
        <v>51</v>
      </c>
      <c r="E25" s="9">
        <v>1</v>
      </c>
      <c r="F25" s="9" t="s">
        <v>23</v>
      </c>
      <c r="G25" s="9">
        <f t="shared" ref="G25:G26" si="2">E25</f>
        <v>1</v>
      </c>
      <c r="H25" s="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0">
        <v>11</v>
      </c>
      <c r="B26" s="14" t="s">
        <v>83</v>
      </c>
      <c r="C26" s="15" t="s">
        <v>159</v>
      </c>
      <c r="D26" s="12" t="s">
        <v>51</v>
      </c>
      <c r="E26" s="9">
        <v>1</v>
      </c>
      <c r="F26" s="9" t="s">
        <v>23</v>
      </c>
      <c r="G26" s="9">
        <f t="shared" si="2"/>
        <v>1</v>
      </c>
      <c r="H26" s="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0">
        <v>12</v>
      </c>
      <c r="B27" s="31" t="s">
        <v>84</v>
      </c>
      <c r="C27" s="15" t="s">
        <v>146</v>
      </c>
      <c r="D27" s="12" t="s">
        <v>51</v>
      </c>
      <c r="E27" s="9">
        <v>1</v>
      </c>
      <c r="F27" s="9" t="s">
        <v>23</v>
      </c>
      <c r="G27" s="29">
        <v>10</v>
      </c>
      <c r="H27" s="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0">
        <v>13</v>
      </c>
      <c r="B28" s="31" t="s">
        <v>85</v>
      </c>
      <c r="C28" s="15" t="s">
        <v>160</v>
      </c>
      <c r="D28" s="12" t="s">
        <v>51</v>
      </c>
      <c r="E28" s="9">
        <v>1</v>
      </c>
      <c r="F28" s="9" t="s">
        <v>23</v>
      </c>
      <c r="G28" s="29">
        <v>10</v>
      </c>
      <c r="H28" s="3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0">
        <v>14</v>
      </c>
      <c r="B29" s="31" t="s">
        <v>86</v>
      </c>
      <c r="C29" s="15" t="s">
        <v>147</v>
      </c>
      <c r="D29" s="12" t="s">
        <v>51</v>
      </c>
      <c r="E29" s="9">
        <v>1</v>
      </c>
      <c r="F29" s="9" t="s">
        <v>23</v>
      </c>
      <c r="G29" s="29">
        <v>10</v>
      </c>
      <c r="H29" s="3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14">
    <mergeCell ref="A14:H14"/>
    <mergeCell ref="A1:H1"/>
    <mergeCell ref="A2:H2"/>
    <mergeCell ref="A8:H8"/>
    <mergeCell ref="A9:B9"/>
    <mergeCell ref="A10:B10"/>
    <mergeCell ref="A3:H3"/>
    <mergeCell ref="A13:H13"/>
    <mergeCell ref="A12:H12"/>
    <mergeCell ref="A4:H4"/>
    <mergeCell ref="A5:H5"/>
    <mergeCell ref="A6:H6"/>
    <mergeCell ref="A7:H7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B6" sqref="B6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>
      <c r="A1" s="106" t="s">
        <v>0</v>
      </c>
      <c r="B1" s="87"/>
      <c r="C1" s="87"/>
      <c r="D1" s="87"/>
      <c r="E1" s="87"/>
      <c r="F1" s="87"/>
      <c r="G1" s="8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107" t="s">
        <v>94</v>
      </c>
      <c r="B2" s="95"/>
      <c r="C2" s="95"/>
      <c r="D2" s="95"/>
      <c r="E2" s="95"/>
      <c r="F2" s="95"/>
      <c r="G2" s="10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94" t="s">
        <v>87</v>
      </c>
      <c r="B3" s="95"/>
      <c r="C3" s="95"/>
      <c r="D3" s="95"/>
      <c r="E3" s="95"/>
      <c r="F3" s="95"/>
      <c r="G3" s="9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customHeight="1">
      <c r="A4" s="43" t="s">
        <v>14</v>
      </c>
      <c r="B4" s="49" t="s">
        <v>15</v>
      </c>
      <c r="C4" s="49" t="s">
        <v>16</v>
      </c>
      <c r="D4" s="49" t="s">
        <v>17</v>
      </c>
      <c r="E4" s="45" t="s">
        <v>18</v>
      </c>
      <c r="F4" s="7" t="s">
        <v>19</v>
      </c>
      <c r="G4" s="7" t="s">
        <v>88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>
      <c r="A5" s="44">
        <v>1</v>
      </c>
      <c r="B5" s="50" t="s">
        <v>48</v>
      </c>
      <c r="C5" s="51" t="s">
        <v>89</v>
      </c>
      <c r="D5" s="52"/>
      <c r="E5" s="46">
        <v>1</v>
      </c>
      <c r="F5" s="32" t="s">
        <v>23</v>
      </c>
      <c r="G5" s="133" t="s">
        <v>90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>
      <c r="A6" s="32">
        <v>2</v>
      </c>
      <c r="B6" s="47" t="s">
        <v>47</v>
      </c>
      <c r="C6" s="48" t="s">
        <v>89</v>
      </c>
      <c r="D6" s="32"/>
      <c r="E6" s="32">
        <v>1</v>
      </c>
      <c r="F6" s="32" t="s">
        <v>23</v>
      </c>
      <c r="G6" s="13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2">
        <v>3</v>
      </c>
      <c r="B7" s="16" t="s">
        <v>91</v>
      </c>
      <c r="C7" s="17"/>
      <c r="D7" s="25"/>
      <c r="E7" s="32">
        <v>1</v>
      </c>
      <c r="F7" s="32" t="s">
        <v>23</v>
      </c>
      <c r="G7" s="13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>
      <c r="A8" s="32">
        <v>4</v>
      </c>
      <c r="B8" s="33" t="s">
        <v>92</v>
      </c>
      <c r="C8" s="17" t="s">
        <v>93</v>
      </c>
      <c r="D8" s="34"/>
      <c r="E8" s="35">
        <v>1</v>
      </c>
      <c r="F8" s="32" t="s">
        <v>23</v>
      </c>
      <c r="G8" s="13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28">
        <v>5</v>
      </c>
      <c r="B9" s="26"/>
      <c r="C9" s="36"/>
      <c r="D9" s="24"/>
      <c r="E9" s="7"/>
      <c r="F9" s="7"/>
      <c r="G9" s="2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28">
        <v>6</v>
      </c>
      <c r="B10" s="21"/>
      <c r="C10" s="36"/>
      <c r="D10" s="24"/>
      <c r="E10" s="7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G1"/>
    <mergeCell ref="A2:G2"/>
    <mergeCell ref="A3:G3"/>
    <mergeCell ref="G5:G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Юлия Белинская</cp:lastModifiedBy>
  <dcterms:created xsi:type="dcterms:W3CDTF">2023-01-11T12:24:27Z</dcterms:created>
  <dcterms:modified xsi:type="dcterms:W3CDTF">2025-01-22T15:37:14Z</dcterms:modified>
</cp:coreProperties>
</file>